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X:\DSG CONDIVISA\CONSIGLIO\Consiglio 2022\11 Consiglio 13 dicembre 2022\4 Ricerca\SUA-RD\"/>
    </mc:Choice>
  </mc:AlternateContent>
  <xr:revisionPtr revIDLastSave="0" documentId="8_{552A1172-D52A-4978-A1A2-A636B96F14F2}" xr6:coauthVersionLast="36" xr6:coauthVersionMax="36" xr10:uidLastSave="{00000000-0000-0000-0000-000000000000}"/>
  <bookViews>
    <workbookView xWindow="0" yWindow="0" windowWidth="28800" windowHeight="12225" tabRatio="802" xr2:uid="{00000000-000D-0000-FFFF-FFFF00000000}"/>
  </bookViews>
  <sheets>
    <sheet name="Allegato 01 Riesame DSG" sheetId="1" r:id="rId1"/>
    <sheet name="rendicont ob e ind PST" sheetId="10" state="hidden" r:id="rId2"/>
    <sheet name="PSTRAT_DATA" sheetId="11" state="hidden" r:id="rId3"/>
    <sheet name="DOTTORATO" sheetId="2" state="hidden" r:id="rId4"/>
    <sheet name="exR.08a &amp; SUA.02" sheetId="5" state="hidden" r:id="rId5"/>
    <sheet name="SUA.07-SUA.13-PQ.01" sheetId="6" state="hidden" r:id="rId6"/>
  </sheets>
  <externalReferences>
    <externalReference r:id="rId7"/>
    <externalReference r:id="rId8"/>
  </externalReferences>
  <definedNames>
    <definedName name="_xlnm._FilterDatabase" localSheetId="0" hidden="1">'Allegato 01 Riesame DSG'!$A$4:$S$19</definedName>
    <definedName name="_ftnref1" localSheetId="0">'Allegato 01 Riesame DSG'!$D$5</definedName>
    <definedName name="_ftnref2" localSheetId="0">'Allegato 01 Riesame DSG'!$E$5</definedName>
    <definedName name="bad3.5" localSheetId="2">'[1]Scatti stipendiali'!#REF!</definedName>
    <definedName name="bad3.5">'[2]Scatti stipendiali'!#REF!</definedName>
    <definedName name="bad4.2.1" localSheetId="2">[1]CRITICI!#REF!</definedName>
    <definedName name="bad4.2.1">[2]CRITICI!#REF!</definedName>
    <definedName name="bad5.3.2" localSheetId="2">'[1]mancate saturazioni'!#REF!</definedName>
    <definedName name="bad5.3.2">'[2]mancate saturazioni'!#REF!</definedName>
    <definedName name="badR05" localSheetId="4">'[2]R.05'!#REF!</definedName>
    <definedName name="badR05" localSheetId="2">'[1]R.05'!#REF!</definedName>
    <definedName name="badR05" localSheetId="5">'[2]R.05'!#REF!</definedName>
    <definedName name="badR05">#REF!</definedName>
    <definedName name="gfxF02">PSTRAT_DATA!$B$142:$K$144</definedName>
    <definedName name="gfxF03">PSTRAT_DATA!$B$151:$D$155</definedName>
    <definedName name="gfxF04">PSTRAT_DATA!$B$173:$D$177</definedName>
    <definedName name="gfxF05">PSTRAT_DATA!$B$189:$D$193</definedName>
    <definedName name="gfxF07">PSTRAT_DATA!$B$210:$D$214</definedName>
    <definedName name="gfxF09">PSTRAT_DATA!$B$226:$D$230</definedName>
    <definedName name="gfxF10">PSTRAT_DATA!$B$242:$D$246</definedName>
    <definedName name="gfxF11">PSTRAT_DATA!$B$263:$D$267</definedName>
    <definedName name="gfxF12">PSTRAT_DATA!$B$273:$D$278</definedName>
    <definedName name="gfxF13">PSTRAT_DATA!$B$296:$D$300</definedName>
    <definedName name="gfxF14">PSTRAT_DATA!$B$318:$D$322</definedName>
    <definedName name="gfxF15">PSTRAT_DATA!$B$328:$D$330</definedName>
    <definedName name="gfxF19">PSTRAT_DATA!$B$336:$D$340</definedName>
    <definedName name="gfxF22">PSTRAT_DATA!$B$346:$D$350</definedName>
    <definedName name="gfxR01">PSTRAT_DATA!$B$4:$P$5</definedName>
    <definedName name="gfxR02" localSheetId="2">PSTRAT_DATA!$B$21:$E$25</definedName>
    <definedName name="gfxR02">[2]PSTRAT_DATA!$B$21:$E$25</definedName>
    <definedName name="gfxR03">PSTRAT_DATA!$B$31:$D$33</definedName>
    <definedName name="gfxR05">PSTRAT_DATA!$C$69:$E$74</definedName>
    <definedName name="gfxR06">PSTRAT_DATA!$C$90:$E$95</definedName>
    <definedName name="gfxR07">PSTRAT_DATA!$B$101:$J$105</definedName>
    <definedName name="gfxR09" localSheetId="2">PSTRAT_DATA!$B$119:$M$123</definedName>
    <definedName name="gfxR09">[2]PSTRAT_DATA!$B$119:$M$123</definedName>
    <definedName name="gfxR12">PSTRAT_DATA!$B$128:$D$129</definedName>
    <definedName name="gfxT01">PSTRAT_DATA!$B$368:$D$370</definedName>
    <definedName name="gfxT03">PSTRAT_DATA!$B$382:$D$384</definedName>
    <definedName name="minitabR04" localSheetId="2">PSTRAT_DATA!$C$49:$E$56</definedName>
    <definedName name="minitabR04">[2]PSTRAT_DATA!$C$49:$E$56</definedName>
    <definedName name="tab5.4.1">DOTTORATO!$A$17</definedName>
    <definedName name="tab5.4.2">DOTTORATO!$A$27</definedName>
    <definedName name="tabF03" localSheetId="2">PSTRAT_DATA!$C$159:$N$167</definedName>
    <definedName name="tabF03">[2]PSTRAT_DATA!$C$159:$N$167</definedName>
    <definedName name="tabF04" localSheetId="2">PSTRAT_DATA!$B$181:$H$183</definedName>
    <definedName name="tabF04">[2]PSTRAT_DATA!$B$181:$H$183</definedName>
    <definedName name="tabF05" localSheetId="2">PSTRAT_DATA!$C$196:$I$204</definedName>
    <definedName name="tabF05">[2]PSTRAT_DATA!$C$196:$I$204</definedName>
    <definedName name="tabF07" localSheetId="2">PSTRAT_DATA!$B$218:$H$220</definedName>
    <definedName name="tabF07">[2]PSTRAT_DATA!$B$218:$H$220</definedName>
    <definedName name="tabF09" localSheetId="2">PSTRAT_DATA!$B$234:$H$236</definedName>
    <definedName name="tabF09">[2]PSTRAT_DATA!$B$234:$H$236</definedName>
    <definedName name="tabF10" localSheetId="2">PSTRAT_DATA!$C$249:$I$257</definedName>
    <definedName name="tabF10">[2]PSTRAT_DATA!$C$249:$I$257</definedName>
    <definedName name="tabF12" localSheetId="2">PSTRAT_DATA!$C$282:$I$290</definedName>
    <definedName name="tabF12">[2]PSTRAT_DATA!$C$282:$I$290</definedName>
    <definedName name="tabF13" localSheetId="2">PSTRAT_DATA!$C$304:$I$312</definedName>
    <definedName name="tabF13">[2]PSTRAT_DATA!$C$304:$I$312</definedName>
    <definedName name="tabF15">#REF!</definedName>
    <definedName name="tabF22" localSheetId="2">PSTRAT_DATA!$C$354:$I$362</definedName>
    <definedName name="tabF22">[2]PSTRAT_DATA!$C$354:$I$362</definedName>
    <definedName name="tabPQ01">'SUA.07-SUA.13-PQ.01'!$B$39:$C$40</definedName>
    <definedName name="tabR01" localSheetId="2">PSTRAT_DATA!$B$9:$H$13</definedName>
    <definedName name="tabR01">[2]PSTRAT_DATA!$B$9:$H$13</definedName>
    <definedName name="tabR03" localSheetId="2">PSTRAT_DATA!$B$37:$J$39</definedName>
    <definedName name="tabR03">[2]PSTRAT_DATA!$B$37:$J$39</definedName>
    <definedName name="tabR04">PSTRAT_DATA!$C$49:$N$60</definedName>
    <definedName name="tabR05" localSheetId="2">PSTRAT_DATA!$B$79:$J$83</definedName>
    <definedName name="tabR05">[2]PSTRAT_DATA!$B$79:$J$83</definedName>
    <definedName name="tabR08a">'exR.08a &amp; SUA.02'!$B$10:$E$12</definedName>
    <definedName name="tabR12">PSTRAT_DATA!$B$133:$G$135</definedName>
    <definedName name="tabSUA02">'exR.08a &amp; SUA.02'!$B$26:$G$28</definedName>
    <definedName name="tabSUA07">'SUA.07-SUA.13-PQ.01'!$B$9:$G$11</definedName>
    <definedName name="tabSUA13">'SUA.07-SUA.13-PQ.01'!$B$24:$I$28</definedName>
    <definedName name="tabT01" localSheetId="2">PSTRAT_DATA!$B$374:$J$376</definedName>
    <definedName name="tabT01">[2]PSTRAT_DATA!$B$374:$J$376</definedName>
    <definedName name="tabT03" localSheetId="2">PSTRAT_DATA!$B$388:$J$390</definedName>
    <definedName name="tabT03">[2]PSTRAT_DATA!$B$388:$J$390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10" i="1"/>
  <c r="R11" i="1"/>
  <c r="R14" i="1"/>
  <c r="R15" i="1"/>
  <c r="R19" i="1"/>
  <c r="R5" i="1"/>
  <c r="I19" i="1"/>
  <c r="I18" i="1"/>
  <c r="R18" i="1" s="1"/>
  <c r="Q18" i="1" s="1"/>
  <c r="F2" i="1" s="1"/>
  <c r="I17" i="1"/>
  <c r="R17" i="1" s="1"/>
  <c r="I16" i="1"/>
  <c r="R16" i="1" s="1"/>
  <c r="I14" i="1"/>
  <c r="I15" i="1"/>
  <c r="I13" i="1"/>
  <c r="R13" i="1" s="1"/>
  <c r="I12" i="1"/>
  <c r="R12" i="1" s="1"/>
  <c r="I11" i="1"/>
  <c r="I9" i="1"/>
  <c r="R9" i="1" s="1"/>
  <c r="I7" i="1"/>
  <c r="I6" i="1"/>
  <c r="R6" i="1" s="1"/>
  <c r="I5" i="1"/>
  <c r="Q19" i="1"/>
  <c r="G2" i="1" s="1"/>
  <c r="Q5" i="1" l="1"/>
  <c r="A2" i="1" s="1"/>
  <c r="Q16" i="1"/>
  <c r="E2" i="1" s="1"/>
  <c r="Q12" i="1"/>
  <c r="D2" i="1" s="1"/>
  <c r="Q9" i="1"/>
  <c r="C2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O18" i="1" s="1"/>
  <c r="P19" i="1"/>
  <c r="O19" i="1" s="1"/>
  <c r="P5" i="1"/>
  <c r="O12" i="1" l="1"/>
  <c r="O5" i="1"/>
  <c r="O9" i="1"/>
  <c r="O16" i="1"/>
  <c r="N19" i="1"/>
  <c r="M19" i="1" s="1"/>
  <c r="N11" i="1"/>
  <c r="N16" i="1" l="1"/>
  <c r="N15" i="1"/>
  <c r="N14" i="1"/>
  <c r="H12" i="10" s="1"/>
  <c r="N13" i="1"/>
  <c r="F10" i="1"/>
  <c r="N10" i="1" s="1"/>
  <c r="H8" i="10" s="1"/>
  <c r="N9" i="1"/>
  <c r="F8" i="1"/>
  <c r="I8" i="1" s="1"/>
  <c r="R8" i="1" s="1"/>
  <c r="N7" i="1"/>
  <c r="H5" i="10" s="1"/>
  <c r="I25" i="11"/>
  <c r="H25" i="11"/>
  <c r="G25" i="11"/>
  <c r="F25" i="11"/>
  <c r="I24" i="11"/>
  <c r="H24" i="11"/>
  <c r="G24" i="11"/>
  <c r="F24" i="11"/>
  <c r="I23" i="11"/>
  <c r="H23" i="11"/>
  <c r="G23" i="11"/>
  <c r="F23" i="11"/>
  <c r="I22" i="11"/>
  <c r="H22" i="11"/>
  <c r="G22" i="11"/>
  <c r="F22" i="11"/>
  <c r="I21" i="11"/>
  <c r="H21" i="11"/>
  <c r="G21" i="11"/>
  <c r="F21" i="11"/>
  <c r="M9" i="1" l="1"/>
  <c r="N18" i="1"/>
  <c r="M18" i="1" s="1"/>
  <c r="N6" i="1"/>
  <c r="H4" i="10" s="1"/>
  <c r="N5" i="1"/>
  <c r="H3" i="10" s="1"/>
  <c r="N17" i="1"/>
  <c r="H15" i="10" s="1"/>
  <c r="H14" i="10"/>
  <c r="H13" i="10"/>
  <c r="H11" i="10"/>
  <c r="N12" i="1"/>
  <c r="H10" i="10" s="1"/>
  <c r="H9" i="10"/>
  <c r="H7" i="10"/>
  <c r="N8" i="1"/>
  <c r="H6" i="10" s="1"/>
  <c r="I16" i="10" l="1"/>
  <c r="H16" i="10"/>
  <c r="I17" i="10"/>
  <c r="H17" i="10"/>
  <c r="M5" i="1"/>
  <c r="I8" i="10"/>
  <c r="M16" i="1"/>
  <c r="M12" i="1"/>
  <c r="I12" i="10" s="1"/>
  <c r="I6" i="10" l="1"/>
  <c r="I5" i="10"/>
  <c r="I3" i="10"/>
  <c r="I4" i="10"/>
  <c r="I9" i="10"/>
  <c r="I7" i="10"/>
  <c r="I11" i="10"/>
  <c r="I13" i="10"/>
  <c r="I10" i="10"/>
  <c r="I14" i="10"/>
  <c r="I15" i="10"/>
</calcChain>
</file>

<file path=xl/sharedStrings.xml><?xml version="1.0" encoding="utf-8"?>
<sst xmlns="http://schemas.openxmlformats.org/spreadsheetml/2006/main" count="956" uniqueCount="313">
  <si>
    <t xml:space="preserve">Indicatore </t>
  </si>
  <si>
    <t>Valore di riferimento</t>
  </si>
  <si>
    <t>T.03</t>
  </si>
  <si>
    <t>-</t>
  </si>
  <si>
    <t>Dipartimento</t>
  </si>
  <si>
    <t>D.1 VALORIZZARE IL DOTTORATO DI RICERCA IN UNA PROSPETTIVA NAZIONALE E INTERNAZIONALE</t>
  </si>
  <si>
    <t>Corsi di Dottorato proposti dal Dipartimento</t>
  </si>
  <si>
    <t>numero iscritti 35°</t>
  </si>
  <si>
    <t>A: qualità ricerca del collegio (50%)</t>
  </si>
  <si>
    <t>B: internaz. (3,3%)</t>
  </si>
  <si>
    <t>B1: internaz. CANDIDATI (3,3%)</t>
  </si>
  <si>
    <t>B2: internaz. INNOVATIVI (3,3%)</t>
  </si>
  <si>
    <t>C: collab. (5%)</t>
  </si>
  <si>
    <t>C1: collab. INNOVATIVI (5%)</t>
  </si>
  <si>
    <t>D: attrattività (5%)</t>
  </si>
  <si>
    <t>D1: attrattività CANDIDATI (5%)</t>
  </si>
  <si>
    <t>E: dotazioni (20%)</t>
  </si>
  <si>
    <t>UNIBO in collaborazione con Almalaurea</t>
  </si>
  <si>
    <t>Dottorandi indagati</t>
  </si>
  <si>
    <t>Tasso di risposta (%)</t>
  </si>
  <si>
    <t>Soddisfazione complessiva per le attività formative
(medie, scala 1-10)</t>
  </si>
  <si>
    <t>Soddisfazione complessiva per l'esperienza di studio 
o di ricerca all’estero
(medie, scala 1-10)</t>
  </si>
  <si>
    <t>Dottori indagati</t>
  </si>
  <si>
    <t>Tasso di occupazione 
a 1 anno dal titolo (%)</t>
  </si>
  <si>
    <t>Guadagno mensile netto 
a 1 anno dal titolo (medie, in euro)</t>
  </si>
  <si>
    <t>TOTALE Dipartimento</t>
  </si>
  <si>
    <t>TOTALE Macroarea</t>
  </si>
  <si>
    <t>TOTALE Ateneo</t>
  </si>
  <si>
    <t>Macroarea</t>
  </si>
  <si>
    <t>Ateneo</t>
  </si>
  <si>
    <t>N. Dottorandi outgiong &gt;= 30gg (1)</t>
  </si>
  <si>
    <t>Totale Dottorandi Iscritti (2)</t>
  </si>
  <si>
    <t>R.03 (1)/(2)*100</t>
  </si>
  <si>
    <t>VRA 2017</t>
  </si>
  <si>
    <t>VRA 2018</t>
  </si>
  <si>
    <t>VRA 2019</t>
  </si>
  <si>
    <t>Totale neoassunti</t>
  </si>
  <si>
    <t>Numero citazioni Prodotti</t>
  </si>
  <si>
    <t>Neoassunti</t>
  </si>
  <si>
    <t>ex R.08a N. citazioni pro capite</t>
  </si>
  <si>
    <t>Produzione scientifica (2)</t>
  </si>
  <si>
    <t>Totale personale docente strutturato al 31/12 (1)</t>
  </si>
  <si>
    <t>SUA.02 (2)/(1)</t>
  </si>
  <si>
    <t>Prodotti  con coautori internazionali (1)</t>
  </si>
  <si>
    <t>Totale produzione scientifica (2)</t>
  </si>
  <si>
    <t>SUA.07 (1)/(2)*100</t>
  </si>
  <si>
    <t>SUA.13 Numero di mesi/persona incoming &gt; 30gg (2)</t>
  </si>
  <si>
    <t>SUA.13bis incoming (2)/(1)</t>
  </si>
  <si>
    <t>SUA.13 Numero di mesi/persona outgoing &gt; 30gg (3)</t>
  </si>
  <si>
    <t>SUA.13bis outgoing (3)/(1)</t>
  </si>
  <si>
    <t>PQ.01a - % prodotti con autori di più aree VRA</t>
  </si>
  <si>
    <t>PQ.01a - % prodotti con autori di più SSD</t>
  </si>
  <si>
    <t>Totale</t>
  </si>
  <si>
    <t>Fascia</t>
  </si>
  <si>
    <t>Neoassunti (nel periodo da anno t-2 ad anno t) responsabili di progetti competitivi con incassi nell'anno t</t>
  </si>
  <si>
    <t>I Fascia</t>
  </si>
  <si>
    <t>II Fascia</t>
  </si>
  <si>
    <t>Ricercatori</t>
  </si>
  <si>
    <t>Totale dei neoassunti (nel periodo da anno t-2 ad anno t)</t>
  </si>
  <si>
    <t>Incassi Att. Comm</t>
  </si>
  <si>
    <t>Totale Doc-Ric al 31/12</t>
  </si>
  <si>
    <t>Valore obiettivo</t>
  </si>
  <si>
    <t>Obiettivi</t>
  </si>
  <si>
    <t>VALORE 
2019</t>
  </si>
  <si>
    <t>VALORE
 2021</t>
  </si>
  <si>
    <t>VALORE
 2020</t>
  </si>
  <si>
    <t>OB. D.1</t>
  </si>
  <si>
    <t>OB. D.2</t>
  </si>
  <si>
    <t>OB. D.3</t>
  </si>
  <si>
    <t>OB. D.4</t>
  </si>
  <si>
    <t>OB. D.5</t>
  </si>
  <si>
    <t>OB. D.6</t>
  </si>
  <si>
    <t>PST</t>
  </si>
  <si>
    <t>0.1.1</t>
  </si>
  <si>
    <t>O.1.3</t>
  </si>
  <si>
    <t>O.2.1</t>
  </si>
  <si>
    <t>O.7.1 O.7.2</t>
  </si>
  <si>
    <t>Riesame 2020</t>
  </si>
  <si>
    <t>Riesame 2021</t>
  </si>
  <si>
    <t xml:space="preserve">O.7.1 </t>
  </si>
  <si>
    <t>O.7.2</t>
  </si>
  <si>
    <t>Indicatori</t>
  </si>
  <si>
    <t>Obiettivo</t>
  </si>
  <si>
    <t>Riesame 2022</t>
  </si>
  <si>
    <t>DIP</t>
  </si>
  <si>
    <t>PST1</t>
  </si>
  <si>
    <t>PST2</t>
  </si>
  <si>
    <t>PST3</t>
  </si>
  <si>
    <r>
      <t>Realizzazione e descrizione strutturata di ciascuna iniziativa secondo il modello fornito dall’ateneo 
(f</t>
    </r>
    <r>
      <rPr>
        <u/>
        <sz val="11"/>
        <color theme="1"/>
        <rFont val="Calibri"/>
        <family val="2"/>
        <scheme val="minor"/>
      </rPr>
      <t>onte dati: Dipartimento)</t>
    </r>
  </si>
  <si>
    <t xml:space="preserve">R.01a
Percentuale di dottorandi con titolo di accesso conseguito all’estero sul numero totale dei dottorandi
</t>
  </si>
  <si>
    <t xml:space="preserve">R.01b
Percentuale di dottorandi con titolo di accesso conseguito in altri atenei italiani sul numero totale dei dottorandi
</t>
  </si>
  <si>
    <t xml:space="preserve">R.03
Percentuale dottorandi outgoing &gt;= 30 gg nell’anno solare sul totale dei dottorandi iscritti
</t>
  </si>
  <si>
    <t xml:space="preserve">5.4.2 Soddisfazione media dei dottori di ricerca 
Voto medio da 1 a 10 per le esperienze di studio/ricerca all'estero. (Indagine Dottori di ricerca 2018)
</t>
  </si>
  <si>
    <t>D.2 MANTENIMENTO DI UNA PRODUZIONE SCIENTIFICA DI QUALITÀ E QUANTITATIVAMENTE RILEVANTE</t>
  </si>
  <si>
    <t xml:space="preserve">SUA.02
Rapporto fra numero di prodotti presentati in SUA-RD e numero di unità di personale docente strutturato
</t>
  </si>
  <si>
    <t xml:space="preserve">R.07a
Percentuale numero di prodotti conferiti alla VRA e collocati in fascia A sul numero totale dei prodotti valutati
</t>
  </si>
  <si>
    <t>Definizione di linee guida per la pubblicazione di monografie e collettanee nella collana dipartimentale</t>
  </si>
  <si>
    <t>0.1.3</t>
  </si>
  <si>
    <t>D.3 MIGLIORAMENTO DELLA ACCESSIBILITÀ, MULTIDISCIPLINARIETÀ ED INTERNAZIONALIZZAZIONE DELLE PUBBLICAZIONI DEGLI AFFERENTI AL DSG</t>
  </si>
  <si>
    <t>O.2.3</t>
  </si>
  <si>
    <t xml:space="preserve">SUA.07
Rapporto x 100 fra numero di pubblicazioni con coautori di istituzioni non italiane e numero totale delle pubblicazioni
</t>
  </si>
  <si>
    <t xml:space="preserve">R.12
Articoli in rivista etichettati su IRIS come prodotti parzialmente o totalmente in open access, sul totale degli articoli in rivista censiti su IRIS (anno 2018). Unità di personale docente strutturato e non strutturato
</t>
  </si>
  <si>
    <t xml:space="preserve">PQA.01a
Percentuale di prodotti registrati in IRIS di carattere multidisciplinare (presenza di più aree VRA) sul totale dei prodotti del Dipartimento.
</t>
  </si>
  <si>
    <t xml:space="preserve">PQA.02.b
Percentuale di prodotti registrati in IRIS di carattere multidisciplinare (presenza di più SSD) sul totale dei prodotti del Dipartimento.
</t>
  </si>
  <si>
    <t>D.4 AUMENTO DELLA CAPACITÀ DEI DOCENTI DSG DI ATTRARRE FONDI A LIVELLO NAZIONALE ED INTERNAZIONALE</t>
  </si>
  <si>
    <t xml:space="preserve">R.04
Percentuale numero di neoassunti (nel periodo da anno t-2 ad anno t) responsabili di progetti competitivi con incassi nell’anno t e numero totale dei neoassunti nello stesso periodo
</t>
  </si>
  <si>
    <t xml:space="preserve">R.09
Rapporto fra incassi progetti di ricerca competitivi numero di unità di personale docente strutturato
</t>
  </si>
  <si>
    <t>D.5 REALIZZARE PER OGNI ANNO DA UNA A TRE INIZIATIVE NELL’AMBITO DEL PUBLIC ENGAGEMENT, OSSIA DELLE ATTIVITÀ ORGANIZZATE ISTITUZIONALMENTE SENZA SCOPO DI LUCRO CON VALORE EDUCATIVO, CULTURALE E DI SVILUPPO DELLA SOCIETÀ E RIVOLTE A UN PUBBLICO NON ACCADEMICO</t>
  </si>
  <si>
    <t>D. 6 AMPLIAMENTO DELLE ATTIVITÀ DELLA CLINICA LEGALE DI DIPARTIMENTO</t>
  </si>
  <si>
    <t>Media 2016-18: 49%</t>
  </si>
  <si>
    <t>Media 2016-18: 17,0%</t>
  </si>
  <si>
    <t>&gt;= al valore di riferimento</t>
  </si>
  <si>
    <t xml:space="preserve"> 2018: 8,3</t>
  </si>
  <si>
    <t>Media 2016-18: 21,9%</t>
  </si>
  <si>
    <t>Media 2016-18: 3,5</t>
  </si>
  <si>
    <t>Nessuno</t>
  </si>
  <si>
    <t>Media 2016-18: 62,9%</t>
  </si>
  <si>
    <t>Media 2016-18: 6,4%</t>
  </si>
  <si>
    <t xml:space="preserve">Media 2016-18:
27,4%
</t>
  </si>
  <si>
    <t xml:space="preserve">Media 2016-18:
0,9%
</t>
  </si>
  <si>
    <t xml:space="preserve">Media 2016-18:
1,3%
</t>
  </si>
  <si>
    <t>O.1.2</t>
  </si>
  <si>
    <t xml:space="preserve">Media 2016-18:
8,2%
</t>
  </si>
  <si>
    <t xml:space="preserve">Media 2016-18:
4.086,6
</t>
  </si>
  <si>
    <t>nessuno</t>
  </si>
  <si>
    <t>R01</t>
  </si>
  <si>
    <t>.</t>
  </si>
  <si>
    <t>XXXI</t>
  </si>
  <si>
    <t>XXXII</t>
  </si>
  <si>
    <t>XXXIII</t>
  </si>
  <si>
    <t>XXXIV</t>
  </si>
  <si>
    <t>XXXV</t>
  </si>
  <si>
    <t>R.01 a) % di dottorandi con titolo estero</t>
  </si>
  <si>
    <t>R.01 b) % di dottorandi con titolo conseguito in altri atenei</t>
  </si>
  <si>
    <t>Valori</t>
  </si>
  <si>
    <t>DPT</t>
  </si>
  <si>
    <t>AREA</t>
  </si>
  <si>
    <t>ATENEO</t>
  </si>
  <si>
    <t>1-titolo straniero</t>
  </si>
  <si>
    <t>2-titolo altri atenei</t>
  </si>
  <si>
    <t>3-totale titoli</t>
  </si>
  <si>
    <t>4-% TITOLO ESTERO</t>
  </si>
  <si>
    <t>5-% ALTRI ATENEI</t>
  </si>
  <si>
    <t>R02</t>
  </si>
  <si>
    <t>Dati ricostruiti per grafico in pila</t>
  </si>
  <si>
    <t>MACRO</t>
  </si>
  <si>
    <t>Ciclo</t>
  </si>
  <si>
    <t>I anno</t>
  </si>
  <si>
    <t>totale</t>
  </si>
  <si>
    <t>totale-Iciclo</t>
  </si>
  <si>
    <t>etichette</t>
  </si>
  <si>
    <t>2015 (XXXI)</t>
  </si>
  <si>
    <t>2016 (XXXII)</t>
  </si>
  <si>
    <t>2017 (XXXIII)</t>
  </si>
  <si>
    <t>2018 (XXXIV)</t>
  </si>
  <si>
    <t>2019 (XXXV)</t>
  </si>
  <si>
    <t>R03</t>
  </si>
  <si>
    <t>Anno</t>
  </si>
  <si>
    <t>Valori2</t>
  </si>
  <si>
    <t>Dipartimento:2017</t>
  </si>
  <si>
    <t>Dipartimento:2018</t>
  </si>
  <si>
    <t>Dipartimento:2019</t>
  </si>
  <si>
    <t>Macroarea2:2017</t>
  </si>
  <si>
    <t>Macroarea2:2018</t>
  </si>
  <si>
    <t>Macroarea2:2019</t>
  </si>
  <si>
    <t>Ateneo:2017</t>
  </si>
  <si>
    <t>Ateneo:2018</t>
  </si>
  <si>
    <t>Ateneo:2019</t>
  </si>
  <si>
    <t>R04</t>
  </si>
  <si>
    <t>Media ultimo triennio</t>
  </si>
  <si>
    <t>R.03
Neoassunti responsabili di progetti competitivi con incassi nell'anno di riferimento (% sul totale)</t>
  </si>
  <si>
    <t>R05</t>
  </si>
  <si>
    <t>Livello</t>
  </si>
  <si>
    <t>Attributo</t>
  </si>
  <si>
    <t>Dip</t>
  </si>
  <si>
    <t>% Neo sopra mediana</t>
  </si>
  <si>
    <t>% Neo sopra 1Q</t>
  </si>
  <si>
    <t>Area</t>
  </si>
  <si>
    <t>Metriche</t>
  </si>
  <si>
    <t>Neoassunti sopra mediana di ruolo e area</t>
  </si>
  <si>
    <t>Neoassunti sopra al primo quartile di ruolo e area</t>
  </si>
  <si>
    <t>R.05 a) % Neoassunti sopra mediana di ruolo e area</t>
  </si>
  <si>
    <t>R.05 b) % Neoassunti sopra al primo quartile di ruolo e area</t>
  </si>
  <si>
    <t>R06</t>
  </si>
  <si>
    <t>2017</t>
  </si>
  <si>
    <t>2018</t>
  </si>
  <si>
    <t>2019</t>
  </si>
  <si>
    <t>miglior 10%</t>
  </si>
  <si>
    <t>miglior 30%</t>
  </si>
  <si>
    <t>R07</t>
  </si>
  <si>
    <t>Pubblicazioni di fascia A</t>
  </si>
  <si>
    <t>Totale pubblicazioni valutate</t>
  </si>
  <si>
    <t>Numero massimo pubblicazioni presentabili</t>
  </si>
  <si>
    <t>R.07 a) Percentuale di pubblicazioni di Fascia A</t>
  </si>
  <si>
    <t>R.07 b) Percentuale di pubblicazioni presentate sul numero massimo di prodotti conferibili</t>
  </si>
  <si>
    <t>R09</t>
  </si>
  <si>
    <t>1 Ambito Europeo ed Internazionale</t>
  </si>
  <si>
    <t>2 Ambito Nazionale</t>
  </si>
  <si>
    <t>3 Totale Complessivo</t>
  </si>
  <si>
    <t>4 Personale docente (al 31/12)</t>
  </si>
  <si>
    <t>R.09</t>
  </si>
  <si>
    <t>R12</t>
  </si>
  <si>
    <t>Anno laurea</t>
  </si>
  <si>
    <t xml:space="preserve">2018 </t>
  </si>
  <si>
    <t xml:space="preserve">2019 </t>
  </si>
  <si>
    <t>Metrica</t>
  </si>
  <si>
    <t>N. Pubblicazioni OA</t>
  </si>
  <si>
    <t>N. Pubblicazioni</t>
  </si>
  <si>
    <t>% Pubb. OA</t>
  </si>
  <si>
    <t>F02</t>
  </si>
  <si>
    <t>occupazione</t>
  </si>
  <si>
    <t>disoccupazione</t>
  </si>
  <si>
    <t>area</t>
  </si>
  <si>
    <t>2016_1</t>
  </si>
  <si>
    <t>2017_1</t>
  </si>
  <si>
    <t>2018_1</t>
  </si>
  <si>
    <t>2018_3</t>
  </si>
  <si>
    <t>2018_5</t>
  </si>
  <si>
    <t xml:space="preserve"> dipartimento</t>
  </si>
  <si>
    <t xml:space="preserve"> Macroarea</t>
  </si>
  <si>
    <t xml:space="preserve"> Ateneo</t>
  </si>
  <si>
    <t>F03</t>
  </si>
  <si>
    <t>2014</t>
  </si>
  <si>
    <t>2015</t>
  </si>
  <si>
    <t>2016</t>
  </si>
  <si>
    <t>Tipo Ciclo</t>
  </si>
  <si>
    <t>Metrics</t>
  </si>
  <si>
    <t>Macro</t>
  </si>
  <si>
    <t>1-I ciclo</t>
  </si>
  <si>
    <t>1-Laureati con Esami Superati con CV/RC &amp; 'STAGE' or 'TIROCIN' or 'INTERNSHIP'</t>
  </si>
  <si>
    <t>2-Lauree</t>
  </si>
  <si>
    <t>3-Percentuale laureati con tirocinio curriculare</t>
  </si>
  <si>
    <t>2-II ciclo</t>
  </si>
  <si>
    <t>3-ciclo unico</t>
  </si>
  <si>
    <t>F04</t>
  </si>
  <si>
    <t>2013/14</t>
  </si>
  <si>
    <t>2014/15</t>
  </si>
  <si>
    <t>2015/16</t>
  </si>
  <si>
    <t>2016/17</t>
  </si>
  <si>
    <t>2017/18</t>
  </si>
  <si>
    <t>2013/2014</t>
  </si>
  <si>
    <t>2014/2015</t>
  </si>
  <si>
    <t>2015/2016</t>
  </si>
  <si>
    <t>2016/2017</t>
  </si>
  <si>
    <t>2017/2018</t>
  </si>
  <si>
    <t>dip</t>
  </si>
  <si>
    <t>macr</t>
  </si>
  <si>
    <t>ateneo</t>
  </si>
  <si>
    <t>Laureati entro A.A. prec.</t>
  </si>
  <si>
    <t>Studenti della coorte</t>
  </si>
  <si>
    <t>%</t>
  </si>
  <si>
    <t>F05</t>
  </si>
  <si>
    <t>2018/19</t>
  </si>
  <si>
    <t xml:space="preserve"> 2014/2015</t>
  </si>
  <si>
    <t xml:space="preserve"> 2015/2016</t>
  </si>
  <si>
    <t xml:space="preserve"> 2016/2017</t>
  </si>
  <si>
    <t xml:space="preserve"> 2017/2018</t>
  </si>
  <si>
    <t>2018/2019</t>
  </si>
  <si>
    <t>1-Numeratore</t>
  </si>
  <si>
    <t>2-Denominatore</t>
  </si>
  <si>
    <t>3-Indicatore</t>
  </si>
  <si>
    <t>F07</t>
  </si>
  <si>
    <t>Tipo ciclo</t>
  </si>
  <si>
    <t>I ciclo</t>
  </si>
  <si>
    <t>II ciclo</t>
  </si>
  <si>
    <t>ciclo unico</t>
  </si>
  <si>
    <t>F09</t>
  </si>
  <si>
    <t>2019/20</t>
  </si>
  <si>
    <t xml:space="preserve"> 2015/2016 - DIP</t>
  </si>
  <si>
    <t xml:space="preserve"> 2016/2017 - DIP</t>
  </si>
  <si>
    <t xml:space="preserve"> 2017/2018 - DIP</t>
  </si>
  <si>
    <t xml:space="preserve"> 2018/2019 - DIP</t>
  </si>
  <si>
    <t xml:space="preserve"> 2019/2020 - DIP</t>
  </si>
  <si>
    <t xml:space="preserve"> 2019/2020 - MACROAREA</t>
  </si>
  <si>
    <t xml:space="preserve"> 2019/2020 - ATENEO</t>
  </si>
  <si>
    <t>Iscritti LM con titolo I ciclo in altro Ateneo</t>
  </si>
  <si>
    <t>Totale iscritti LM</t>
  </si>
  <si>
    <t>% iscritti LM con titolo I ciclo in altro Ateneo</t>
  </si>
  <si>
    <t>F10</t>
  </si>
  <si>
    <t>F11</t>
  </si>
  <si>
    <t>Macroarea (media per dip.)</t>
  </si>
  <si>
    <t>Ateneo (media per dip.)</t>
  </si>
  <si>
    <t>F12</t>
  </si>
  <si>
    <t>Iscritti con cittadinanza o curriculum internazionale</t>
  </si>
  <si>
    <t>Totale iscritti</t>
  </si>
  <si>
    <t>% iscritti internazionali</t>
  </si>
  <si>
    <t>F13</t>
  </si>
  <si>
    <t>F14</t>
  </si>
  <si>
    <t>F15</t>
  </si>
  <si>
    <t>F19</t>
  </si>
  <si>
    <t>F22</t>
  </si>
  <si>
    <t>1-Abbandoni degli studi (abbandoni + trasferimenti)</t>
  </si>
  <si>
    <t>2-Studenti della coorte</t>
  </si>
  <si>
    <t>3-% di abbandoni al ll anno</t>
  </si>
  <si>
    <t>T01</t>
  </si>
  <si>
    <t>Brevetti (1)</t>
  </si>
  <si>
    <t>Totale personale docente al 31/12 (2)</t>
  </si>
  <si>
    <t>T.01 (1)/(2)*100</t>
  </si>
  <si>
    <t>T03</t>
  </si>
  <si>
    <t>dipartimento</t>
  </si>
  <si>
    <t>macroarea</t>
  </si>
  <si>
    <t>DIRITTO EUROPEO</t>
  </si>
  <si>
    <t>LAW, SCIENCE AND TECHNOLOGY</t>
  </si>
  <si>
    <t>SCIENZE GIURIDICHE</t>
  </si>
  <si>
    <t>DIRITTO TRIBUTARIO EUROPEO - PH.D IN EUROPEAN TAX LAW</t>
  </si>
  <si>
    <t>Definizione di linee guida per la pubblicazione di monografie e collettanee nella collana dipartimentale (fonte dati: Dipartimento)</t>
  </si>
  <si>
    <r>
      <rPr>
        <sz val="11"/>
        <color theme="1"/>
        <rFont val="Calibri"/>
        <family val="2"/>
        <scheme val="minor"/>
      </rPr>
      <t>R. 07 Introduzione di due ulteriori curricula rispetto a quelli esistenti</t>
    </r>
    <r>
      <rPr>
        <u/>
        <sz val="11"/>
        <color theme="1"/>
        <rFont val="Calibri"/>
        <family val="2"/>
        <scheme val="minor"/>
      </rPr>
      <t xml:space="preserve"> (fonte dati: Dipartimento)</t>
    </r>
  </si>
  <si>
    <t>DSG</t>
  </si>
  <si>
    <r>
      <t xml:space="preserve">Introduzione di due ulteriori </t>
    </r>
    <r>
      <rPr>
        <sz val="11"/>
        <color theme="1"/>
        <rFont val="Calibri"/>
        <family val="2"/>
        <scheme val="minor"/>
      </rPr>
      <t>curricula rispetto a quelli esistenti</t>
    </r>
  </si>
  <si>
    <t>Obiettivi DSG</t>
  </si>
  <si>
    <t>Non valutabile</t>
  </si>
  <si>
    <t>MEDIA 2019-
 2021</t>
  </si>
  <si>
    <t>Gli indicatori di monitoraggio sono tratti dal  Rapporto Annuale di Dipartimento DSG il 05/05/22, salvo diversamente specificato. Il raggiungimento di un obiettivo è calcolato su una media 2019-21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</si>
</sst>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"/>
    <numFmt numFmtId="165" formatCode="#,##0;\(#,##0\)"/>
    <numFmt numFmtId="166" formatCode="0.0%"/>
    <numFmt numFmtId="167" formatCode="0.0;\(0.0\)"/>
    <numFmt numFmtId="168" formatCode="0.0%;\(0.0%\)"/>
    <numFmt numFmtId="169" formatCode="#,##0.00;\(#,##0.00\)"/>
    <numFmt numFmtId="170" formatCode="#,##0.0;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Arial Narrow"/>
      <family val="2"/>
    </font>
    <font>
      <sz val="10"/>
      <color theme="1"/>
      <name val="Calibri"/>
      <family val="2"/>
      <scheme val="minor"/>
    </font>
    <font>
      <b/>
      <sz val="11"/>
      <color rgb="FFC0504D"/>
      <name val="Arial Narrow"/>
      <family val="2"/>
    </font>
    <font>
      <sz val="10"/>
      <color rgb="FF808080"/>
      <name val="Arial Narrow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4"/>
      <color rgb="FFC0504D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C0504D"/>
        <bgColor rgb="FF00008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rgb="FF003300"/>
        <bgColor rgb="FF00008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medium">
        <color theme="1" tint="0.249977111117893"/>
      </bottom>
      <diagonal/>
    </border>
    <border>
      <left/>
      <right/>
      <top style="thin">
        <color theme="1" tint="0.34998626667073579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34998626667073579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/>
      <bottom/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medium">
        <color theme="1" tint="0.34998626667073579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medium">
        <color theme="1" tint="0.34998626667073579"/>
      </bottom>
      <diagonal/>
    </border>
    <border>
      <left/>
      <right/>
      <top style="thin">
        <color theme="1" tint="0.249977111117893"/>
      </top>
      <bottom style="thin">
        <color theme="1" tint="0.34998626667073579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249977111117893"/>
      </bottom>
      <diagonal/>
    </border>
    <border>
      <left/>
      <right style="thin">
        <color theme="1" tint="0.34998626667073579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2" borderId="8">
      <alignment horizontal="center" vertical="top" wrapText="1"/>
    </xf>
    <xf numFmtId="0" fontId="6" fillId="2" borderId="0">
      <alignment horizontal="left" vertical="center"/>
    </xf>
    <xf numFmtId="0" fontId="4" fillId="2" borderId="8">
      <alignment horizontal="center" wrapText="1"/>
    </xf>
    <xf numFmtId="0" fontId="7" fillId="3" borderId="13">
      <alignment horizontal="left" vertical="center"/>
    </xf>
    <xf numFmtId="165" fontId="7" fillId="3" borderId="14">
      <alignment horizontal="right" vertical="center"/>
    </xf>
    <xf numFmtId="0" fontId="7" fillId="3" borderId="14">
      <alignment horizontal="right" vertical="center"/>
    </xf>
    <xf numFmtId="0" fontId="4" fillId="6" borderId="0">
      <alignment horizontal="left" vertical="center"/>
    </xf>
    <xf numFmtId="0" fontId="4" fillId="2" borderId="0">
      <alignment vertical="top" wrapText="1"/>
    </xf>
    <xf numFmtId="0" fontId="7" fillId="3" borderId="32">
      <alignment horizontal="left" vertical="center" wrapText="1"/>
    </xf>
    <xf numFmtId="0" fontId="4" fillId="2" borderId="0">
      <alignment horizontal="left" vertical="center"/>
    </xf>
    <xf numFmtId="168" fontId="7" fillId="3" borderId="14">
      <alignment horizontal="right" vertical="center"/>
    </xf>
    <xf numFmtId="170" fontId="7" fillId="3" borderId="44">
      <alignment horizontal="right" vertical="center"/>
    </xf>
    <xf numFmtId="170" fontId="7" fillId="3" borderId="14">
      <alignment horizontal="right" vertical="center"/>
    </xf>
    <xf numFmtId="0" fontId="14" fillId="2" borderId="0">
      <alignment horizontal="left" vertical="top" wrapText="1"/>
    </xf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9" xfId="2" quotePrefix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3" fillId="0" borderId="11" xfId="0" applyFont="1" applyBorder="1"/>
    <xf numFmtId="0" fontId="3" fillId="0" borderId="12" xfId="2" quotePrefix="1" applyFont="1" applyFill="1" applyBorder="1" applyAlignment="1">
      <alignment horizontal="left" vertical="center" wrapText="1"/>
    </xf>
    <xf numFmtId="0" fontId="3" fillId="0" borderId="12" xfId="2" quotePrefix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5" quotePrefix="1" applyFont="1" applyFill="1" applyBorder="1">
      <alignment horizontal="left" vertical="center"/>
    </xf>
    <xf numFmtId="0" fontId="8" fillId="4" borderId="16" xfId="4" applyFont="1" applyFill="1" applyBorder="1" applyAlignment="1">
      <alignment horizontal="center" vertical="center" wrapText="1"/>
    </xf>
    <xf numFmtId="0" fontId="3" fillId="4" borderId="16" xfId="4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65" fontId="3" fillId="4" borderId="0" xfId="0" applyNumberFormat="1" applyFont="1" applyFill="1" applyAlignment="1">
      <alignment horizontal="right" vertical="center" wrapText="1" indent="1"/>
    </xf>
    <xf numFmtId="0" fontId="3" fillId="0" borderId="0" xfId="0" applyFont="1" applyAlignment="1">
      <alignment vertical="top"/>
    </xf>
    <xf numFmtId="167" fontId="8" fillId="5" borderId="17" xfId="0" applyNumberFormat="1" applyFont="1" applyFill="1" applyBorder="1" applyAlignment="1">
      <alignment horizontal="left" vertical="center" wrapText="1"/>
    </xf>
    <xf numFmtId="167" fontId="8" fillId="5" borderId="17" xfId="0" applyNumberFormat="1" applyFont="1" applyFill="1" applyBorder="1" applyAlignment="1">
      <alignment horizontal="right" vertical="center" wrapText="1" indent="1"/>
    </xf>
    <xf numFmtId="0" fontId="8" fillId="4" borderId="11" xfId="4" applyFont="1" applyFill="1" applyBorder="1" applyAlignment="1">
      <alignment horizontal="center" vertical="center" wrapText="1"/>
    </xf>
    <xf numFmtId="0" fontId="8" fillId="4" borderId="20" xfId="4" applyFont="1" applyFill="1" applyBorder="1" applyAlignment="1">
      <alignment horizontal="center" vertical="center" wrapText="1"/>
    </xf>
    <xf numFmtId="0" fontId="3" fillId="4" borderId="21" xfId="4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165" fontId="3" fillId="4" borderId="0" xfId="0" applyNumberFormat="1" applyFont="1" applyFill="1" applyAlignment="1">
      <alignment horizontal="right" vertical="center" wrapText="1" indent="2"/>
    </xf>
    <xf numFmtId="165" fontId="3" fillId="4" borderId="23" xfId="0" applyNumberFormat="1" applyFont="1" applyFill="1" applyBorder="1" applyAlignment="1">
      <alignment horizontal="right" vertical="center" wrapText="1" indent="2"/>
    </xf>
    <xf numFmtId="165" fontId="3" fillId="4" borderId="22" xfId="0" applyNumberFormat="1" applyFont="1" applyFill="1" applyBorder="1" applyAlignment="1">
      <alignment horizontal="right" vertical="center" wrapText="1" indent="2"/>
    </xf>
    <xf numFmtId="0" fontId="3" fillId="4" borderId="20" xfId="0" applyFont="1" applyFill="1" applyBorder="1" applyAlignment="1">
      <alignment horizontal="left" vertical="center" wrapText="1"/>
    </xf>
    <xf numFmtId="165" fontId="3" fillId="4" borderId="20" xfId="0" applyNumberFormat="1" applyFont="1" applyFill="1" applyBorder="1" applyAlignment="1">
      <alignment horizontal="right" vertical="center" wrapText="1" indent="2"/>
    </xf>
    <xf numFmtId="165" fontId="3" fillId="4" borderId="24" xfId="0" applyNumberFormat="1" applyFont="1" applyFill="1" applyBorder="1" applyAlignment="1">
      <alignment horizontal="right" vertical="center" wrapText="1" indent="2"/>
    </xf>
    <xf numFmtId="0" fontId="8" fillId="5" borderId="25" xfId="0" applyFont="1" applyFill="1" applyBorder="1" applyAlignment="1">
      <alignment horizontal="left" vertical="center" wrapText="1"/>
    </xf>
    <xf numFmtId="167" fontId="8" fillId="5" borderId="25" xfId="0" applyNumberFormat="1" applyFont="1" applyFill="1" applyBorder="1" applyAlignment="1">
      <alignment horizontal="right" vertical="center" wrapText="1" indent="2"/>
    </xf>
    <xf numFmtId="167" fontId="8" fillId="5" borderId="26" xfId="0" applyNumberFormat="1" applyFont="1" applyFill="1" applyBorder="1" applyAlignment="1">
      <alignment horizontal="right" vertical="center" wrapText="1" indent="2"/>
    </xf>
    <xf numFmtId="0" fontId="8" fillId="4" borderId="12" xfId="4" applyFont="1" applyFill="1" applyBorder="1" applyAlignment="1">
      <alignment horizontal="center" vertical="center" wrapText="1"/>
    </xf>
    <xf numFmtId="0" fontId="3" fillId="4" borderId="27" xfId="4" applyFont="1" applyFill="1" applyBorder="1" applyAlignment="1">
      <alignment horizontal="center" vertical="center" wrapText="1"/>
    </xf>
    <xf numFmtId="0" fontId="3" fillId="4" borderId="28" xfId="4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left" vertical="center" wrapText="1"/>
    </xf>
    <xf numFmtId="167" fontId="8" fillId="5" borderId="16" xfId="0" applyNumberFormat="1" applyFont="1" applyFill="1" applyBorder="1" applyAlignment="1">
      <alignment horizontal="right" vertical="center" wrapText="1" indent="2"/>
    </xf>
    <xf numFmtId="167" fontId="8" fillId="5" borderId="21" xfId="0" applyNumberFormat="1" applyFont="1" applyFill="1" applyBorder="1" applyAlignment="1">
      <alignment horizontal="right" vertical="center" wrapText="1" indent="2"/>
    </xf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8" fillId="4" borderId="0" xfId="4" applyFont="1" applyFill="1" applyBorder="1" applyAlignment="1">
      <alignment horizontal="center" vertical="center" wrapText="1"/>
    </xf>
    <xf numFmtId="0" fontId="3" fillId="4" borderId="29" xfId="2" quotePrefix="1" applyFont="1" applyFill="1" applyBorder="1" applyAlignment="1">
      <alignment horizontal="center" vertical="center" wrapText="1"/>
    </xf>
    <xf numFmtId="0" fontId="3" fillId="4" borderId="20" xfId="2" quotePrefix="1" applyFont="1" applyFill="1" applyBorder="1" applyAlignment="1">
      <alignment horizontal="center" vertical="center" wrapText="1"/>
    </xf>
    <xf numFmtId="0" fontId="3" fillId="4" borderId="30" xfId="4" applyFont="1" applyFill="1" applyBorder="1" applyAlignment="1">
      <alignment horizontal="center" vertical="center" wrapText="1"/>
    </xf>
    <xf numFmtId="166" fontId="3" fillId="4" borderId="15" xfId="0" applyNumberFormat="1" applyFont="1" applyFill="1" applyBorder="1" applyAlignment="1">
      <alignment horizontal="right" vertical="center" wrapText="1" indent="2"/>
    </xf>
    <xf numFmtId="166" fontId="3" fillId="4" borderId="22" xfId="0" applyNumberFormat="1" applyFont="1" applyFill="1" applyBorder="1" applyAlignment="1">
      <alignment horizontal="right" vertical="center" wrapText="1" indent="2"/>
    </xf>
    <xf numFmtId="0" fontId="3" fillId="4" borderId="10" xfId="0" applyFont="1" applyFill="1" applyBorder="1" applyAlignment="1">
      <alignment horizontal="left" vertical="center" wrapText="1"/>
    </xf>
    <xf numFmtId="166" fontId="3" fillId="4" borderId="31" xfId="0" applyNumberFormat="1" applyFont="1" applyFill="1" applyBorder="1" applyAlignment="1">
      <alignment horizontal="right" vertical="center" wrapText="1" indent="2"/>
    </xf>
    <xf numFmtId="166" fontId="3" fillId="4" borderId="10" xfId="0" applyNumberFormat="1" applyFont="1" applyFill="1" applyBorder="1" applyAlignment="1">
      <alignment horizontal="right" vertical="center" wrapText="1" indent="2"/>
    </xf>
    <xf numFmtId="0" fontId="3" fillId="0" borderId="0" xfId="10" quotePrefix="1" applyFont="1" applyFill="1" applyBorder="1" applyAlignment="1">
      <alignment horizontal="left" vertical="center"/>
    </xf>
    <xf numFmtId="0" fontId="0" fillId="0" borderId="33" xfId="0" applyBorder="1"/>
    <xf numFmtId="0" fontId="2" fillId="0" borderId="0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 wrapText="1"/>
    </xf>
    <xf numFmtId="0" fontId="2" fillId="9" borderId="36" xfId="0" applyFont="1" applyFill="1" applyBorder="1" applyAlignment="1">
      <alignment horizontal="left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9" xfId="2" quotePrefix="1" applyFont="1" applyFill="1" applyBorder="1" applyAlignment="1">
      <alignment horizontal="center" vertical="center" wrapText="1"/>
    </xf>
    <xf numFmtId="0" fontId="3" fillId="0" borderId="0" xfId="10" quotePrefix="1" applyFont="1" applyFill="1" applyBorder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3" xfId="0" applyFont="1" applyBorder="1"/>
    <xf numFmtId="0" fontId="0" fillId="0" borderId="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3" xfId="0" applyFont="1" applyFill="1" applyBorder="1" applyAlignment="1">
      <alignment vertical="center" wrapText="1"/>
    </xf>
    <xf numFmtId="0" fontId="0" fillId="0" borderId="3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vertical="center" wrapText="1"/>
    </xf>
    <xf numFmtId="0" fontId="2" fillId="9" borderId="33" xfId="0" applyFont="1" applyFill="1" applyBorder="1" applyAlignment="1">
      <alignment vertical="center" wrapText="1"/>
    </xf>
    <xf numFmtId="0" fontId="2" fillId="9" borderId="3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9" fontId="9" fillId="0" borderId="33" xfId="0" applyNumberFormat="1" applyFont="1" applyBorder="1" applyAlignment="1">
      <alignment horizontal="center" vertical="center" wrapText="1"/>
    </xf>
    <xf numFmtId="164" fontId="0" fillId="8" borderId="33" xfId="0" applyNumberFormat="1" applyFont="1" applyFill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33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/>
    </xf>
    <xf numFmtId="10" fontId="0" fillId="0" borderId="33" xfId="0" applyNumberFormat="1" applyFont="1" applyBorder="1" applyAlignment="1">
      <alignment horizontal="center" wrapText="1"/>
    </xf>
    <xf numFmtId="9" fontId="0" fillId="0" borderId="3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3" xfId="0" applyFont="1" applyBorder="1" applyAlignment="1">
      <alignment vertical="top" wrapText="1"/>
    </xf>
    <xf numFmtId="1" fontId="0" fillId="8" borderId="33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3" fontId="12" fillId="0" borderId="3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3" applyFont="1" applyFill="1">
      <alignment horizontal="left" vertical="center"/>
    </xf>
    <xf numFmtId="0" fontId="8" fillId="0" borderId="0" xfId="4" quotePrefix="1" applyFont="1" applyFill="1" applyBorder="1">
      <alignment horizontal="center" wrapText="1"/>
    </xf>
    <xf numFmtId="168" fontId="3" fillId="0" borderId="0" xfId="12" applyFont="1" applyFill="1" applyBorder="1">
      <alignment horizontal="right" vertic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" fontId="3" fillId="0" borderId="0" xfId="1" applyNumberFormat="1" applyFont="1" applyFill="1" applyBorder="1"/>
    <xf numFmtId="10" fontId="3" fillId="0" borderId="0" xfId="1" applyNumberFormat="1" applyFont="1" applyFill="1" applyBorder="1"/>
    <xf numFmtId="0" fontId="8" fillId="0" borderId="0" xfId="5" applyFont="1" applyFill="1" applyBorder="1">
      <alignment horizontal="left" vertical="center"/>
    </xf>
    <xf numFmtId="0" fontId="8" fillId="0" borderId="0" xfId="0" applyFont="1" applyAlignment="1">
      <alignment horizontal="center" wrapText="1"/>
    </xf>
    <xf numFmtId="0" fontId="3" fillId="12" borderId="0" xfId="0" applyFont="1" applyFill="1"/>
    <xf numFmtId="0" fontId="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5" fillId="0" borderId="0" xfId="0" applyFont="1"/>
    <xf numFmtId="165" fontId="3" fillId="12" borderId="0" xfId="6" applyFont="1" applyFill="1" applyBorder="1" applyAlignment="1">
      <alignment horizontal="center" vertical="center"/>
    </xf>
    <xf numFmtId="169" fontId="3" fillId="12" borderId="0" xfId="6" applyNumberFormat="1" applyFont="1" applyFill="1" applyBorder="1" applyAlignment="1">
      <alignment horizontal="center" vertical="center"/>
    </xf>
    <xf numFmtId="165" fontId="3" fillId="0" borderId="0" xfId="6" applyFont="1" applyFill="1" applyBorder="1">
      <alignment horizontal="right" vertical="center"/>
    </xf>
    <xf numFmtId="2" fontId="3" fillId="0" borderId="0" xfId="1" applyNumberFormat="1" applyFont="1" applyFill="1" applyBorder="1"/>
    <xf numFmtId="3" fontId="3" fillId="0" borderId="0" xfId="0" applyNumberFormat="1" applyFont="1"/>
    <xf numFmtId="0" fontId="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8" applyFont="1" applyFill="1">
      <alignment horizontal="left" vertical="center"/>
    </xf>
    <xf numFmtId="0" fontId="8" fillId="0" borderId="0" xfId="9" applyFont="1" applyFill="1" applyAlignment="1">
      <alignment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quotePrefix="1" applyFont="1" applyFill="1" applyBorder="1" applyAlignment="1">
      <alignment horizontal="center" vertical="center" wrapText="1"/>
    </xf>
    <xf numFmtId="170" fontId="3" fillId="0" borderId="0" xfId="13" applyFont="1" applyFill="1" applyBorder="1">
      <alignment horizontal="right" vertical="center"/>
    </xf>
    <xf numFmtId="166" fontId="3" fillId="0" borderId="0" xfId="14" quotePrefix="1" applyNumberFormat="1" applyFont="1" applyFill="1" applyBorder="1">
      <alignment horizontal="right" vertical="center"/>
    </xf>
    <xf numFmtId="166" fontId="3" fillId="0" borderId="0" xfId="13" applyNumberFormat="1" applyFont="1" applyFill="1" applyBorder="1">
      <alignment horizontal="right" vertical="center"/>
    </xf>
    <xf numFmtId="166" fontId="3" fillId="0" borderId="0" xfId="14" applyNumberFormat="1" applyFont="1" applyFill="1" applyBorder="1">
      <alignment horizontal="right" vertical="center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/>
    <xf numFmtId="0" fontId="3" fillId="0" borderId="0" xfId="15" applyFont="1" applyFill="1" applyAlignment="1">
      <alignment horizontal="center" vertical="top" wrapText="1"/>
    </xf>
    <xf numFmtId="0" fontId="8" fillId="0" borderId="0" xfId="2" quotePrefix="1" applyFont="1" applyFill="1" applyBorder="1" applyAlignment="1">
      <alignment horizontal="center" vertical="center" wrapText="1"/>
    </xf>
    <xf numFmtId="0" fontId="3" fillId="0" borderId="0" xfId="7" applyFont="1" applyFill="1" applyBorder="1">
      <alignment horizontal="right" vertical="center"/>
    </xf>
    <xf numFmtId="0" fontId="3" fillId="0" borderId="0" xfId="15" applyFont="1" applyFill="1">
      <alignment horizontal="left" vertical="top" wrapText="1"/>
    </xf>
    <xf numFmtId="0" fontId="8" fillId="0" borderId="0" xfId="4" applyFont="1" applyFill="1" applyBorder="1">
      <alignment horizontal="center" wrapText="1"/>
    </xf>
    <xf numFmtId="166" fontId="3" fillId="0" borderId="0" xfId="1" applyNumberFormat="1" applyFont="1" applyFill="1" applyBorder="1"/>
    <xf numFmtId="3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5" fillId="0" borderId="0" xfId="0" applyNumberFormat="1" applyFont="1"/>
    <xf numFmtId="166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/>
    <xf numFmtId="164" fontId="0" fillId="8" borderId="33" xfId="1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166" fontId="0" fillId="8" borderId="1" xfId="1" applyNumberFormat="1" applyFont="1" applyFill="1" applyBorder="1" applyAlignment="1">
      <alignment horizontal="center" vertical="center"/>
    </xf>
    <xf numFmtId="0" fontId="0" fillId="0" borderId="0" xfId="0" applyBorder="1" applyAlignment="1"/>
    <xf numFmtId="9" fontId="0" fillId="0" borderId="0" xfId="0" applyNumberFormat="1" applyFont="1" applyBorder="1" applyAlignment="1">
      <alignment vertical="center"/>
    </xf>
    <xf numFmtId="9" fontId="9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/>
    <xf numFmtId="0" fontId="0" fillId="0" borderId="0" xfId="0" applyFont="1" applyBorder="1" applyAlignment="1">
      <alignment vertical="center" wrapText="1"/>
    </xf>
    <xf numFmtId="9" fontId="0" fillId="0" borderId="0" xfId="0" applyNumberFormat="1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13" borderId="34" xfId="0" applyFont="1" applyFill="1" applyBorder="1" applyAlignment="1">
      <alignment horizontal="center" vertical="center" wrapText="1"/>
    </xf>
    <xf numFmtId="166" fontId="0" fillId="8" borderId="33" xfId="1" applyNumberFormat="1" applyFont="1" applyFill="1" applyBorder="1" applyAlignment="1">
      <alignment horizontal="center" vertical="center"/>
    </xf>
    <xf numFmtId="166" fontId="0" fillId="7" borderId="1" xfId="1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 wrapText="1"/>
    </xf>
    <xf numFmtId="0" fontId="0" fillId="13" borderId="33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6" fontId="0" fillId="0" borderId="33" xfId="0" applyNumberFormat="1" applyFont="1" applyBorder="1" applyAlignment="1">
      <alignment horizontal="center" vertical="center"/>
    </xf>
    <xf numFmtId="44" fontId="0" fillId="8" borderId="1" xfId="0" applyNumberFormat="1" applyFont="1" applyFill="1" applyBorder="1" applyAlignment="1">
      <alignment horizontal="center" vertical="center"/>
    </xf>
    <xf numFmtId="166" fontId="0" fillId="14" borderId="1" xfId="1" applyNumberFormat="1" applyFont="1" applyFill="1" applyBorder="1" applyAlignment="1">
      <alignment horizontal="center" vertical="center"/>
    </xf>
    <xf numFmtId="44" fontId="0" fillId="8" borderId="1" xfId="16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4" applyFont="1" applyFill="1" applyBorder="1">
      <alignment horizontal="center" wrapText="1"/>
    </xf>
    <xf numFmtId="0" fontId="8" fillId="0" borderId="0" xfId="2" quotePrefix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3" fillId="0" borderId="0" xfId="10" quotePrefix="1" applyFont="1" applyFill="1" applyBorder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10" borderId="0" xfId="11" applyFont="1" applyFill="1" applyAlignment="1">
      <alignment horizontal="center" vertical="center"/>
    </xf>
    <xf numFmtId="0" fontId="13" fillId="11" borderId="0" xfId="11" applyFont="1" applyFill="1" applyAlignment="1">
      <alignment horizontal="center" vertical="center"/>
    </xf>
    <xf numFmtId="0" fontId="8" fillId="9" borderId="0" xfId="11" applyFont="1" applyFill="1" applyAlignment="1">
      <alignment horizontal="center" vertical="center"/>
    </xf>
    <xf numFmtId="0" fontId="8" fillId="0" borderId="0" xfId="11" applyFont="1" applyFill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 wrapText="1"/>
    </xf>
    <xf numFmtId="0" fontId="3" fillId="4" borderId="18" xfId="2" quotePrefix="1" applyFont="1" applyFill="1" applyBorder="1" applyAlignment="1">
      <alignment horizontal="center" vertical="center" wrapText="1"/>
    </xf>
    <xf numFmtId="0" fontId="3" fillId="4" borderId="19" xfId="2" quotePrefix="1" applyFont="1" applyFill="1" applyBorder="1" applyAlignment="1">
      <alignment horizontal="center" vertical="center" wrapText="1"/>
    </xf>
    <xf numFmtId="0" fontId="3" fillId="4" borderId="11" xfId="2" quotePrefix="1" applyFont="1" applyFill="1" applyBorder="1" applyAlignment="1">
      <alignment horizontal="center" vertical="center" wrapText="1"/>
    </xf>
  </cellXfs>
  <cellStyles count="17">
    <cellStyle name="MSTRStyle.Tutto.c10_02f3e0e0-1e0b-4580-abe5-dc093974c73a" xfId="5" xr:uid="{00000000-0005-0000-0000-000000000000}"/>
    <cellStyle name="MSTRStyle.Tutto.c12_fa729afa-1a95-485b-9699-4d455be9eb46" xfId="7" xr:uid="{00000000-0005-0000-0000-000001000000}"/>
    <cellStyle name="MSTRStyle.Tutto.c13_ab688b38-001d-4cce-b574-03d58788d56f" xfId="14" xr:uid="{00000000-0005-0000-0000-000002000000}"/>
    <cellStyle name="MSTRStyle.Tutto.c16_61ad80e8-d827-40b8-9eb7-b68c4c398219" xfId="8" xr:uid="{00000000-0005-0000-0000-000003000000}"/>
    <cellStyle name="MSTRStyle.Tutto.c16_b141358e-c093-4ab6-82c4-c78d18edfaa7" xfId="6" xr:uid="{00000000-0005-0000-0000-000004000000}"/>
    <cellStyle name="MSTRStyle.Tutto.c19_3746bc74-bc05-4c20-ad60-7d8df85a0432" xfId="9" xr:uid="{00000000-0005-0000-0000-000005000000}"/>
    <cellStyle name="MSTRStyle.Tutto.c22_c43f496c-cf08-4131-8b87-161970e53c86" xfId="12" xr:uid="{00000000-0005-0000-0000-000006000000}"/>
    <cellStyle name="MSTRStyle.Tutto.c23_b4b97d00-dacf-4113-bfa6-f2a4410e0e68" xfId="11" xr:uid="{00000000-0005-0000-0000-000007000000}"/>
    <cellStyle name="MSTRStyle.Tutto.c23_faeadd66-705e-431b-ab9f-2b0704ccc460" xfId="3" xr:uid="{00000000-0005-0000-0000-000008000000}"/>
    <cellStyle name="MSTRStyle.Tutto.c24_788f3762-d3d7-4393-a396-560e7370cd8a" xfId="4" xr:uid="{00000000-0005-0000-0000-000009000000}"/>
    <cellStyle name="MSTRStyle.Tutto.c27_d1438ffa-a062-4ff7-bdff-3cf74bce08ba" xfId="2" xr:uid="{00000000-0005-0000-0000-00000A000000}"/>
    <cellStyle name="MSTRStyle.Tutto.c27_f9e1f08b-a4c1-4ed0-b4d0-2a453f66e7bc" xfId="13" xr:uid="{00000000-0005-0000-0000-00000B000000}"/>
    <cellStyle name="MSTRStyle.Tutto.c3_f10b2f14-29df-42e1-9861-3d822407720b" xfId="10" xr:uid="{00000000-0005-0000-0000-00000C000000}"/>
    <cellStyle name="MSTRStyle.Tutto.c6_dee893ef-16b7-40f2-b80d-fc6e580db973" xfId="15" xr:uid="{00000000-0005-0000-0000-00000D000000}"/>
    <cellStyle name="Normale" xfId="0" builtinId="0"/>
    <cellStyle name="Percentuale" xfId="1" builtinId="5"/>
    <cellStyle name="Valuta" xfId="16" builtinId="4"/>
  </cellStyles>
  <dxfs count="59"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DA7C6"/>
      <color rgb="FFBF9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609599</xdr:colOff>
      <xdr:row>11</xdr:row>
      <xdr:rowOff>133349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31973CF-54D0-46DD-8C2B-0F931948EC1D}"/>
            </a:ext>
          </a:extLst>
        </xdr:cNvPr>
        <xdr:cNvSpPr txBox="1"/>
      </xdr:nvSpPr>
      <xdr:spPr>
        <a:xfrm>
          <a:off x="0" y="0"/>
          <a:ext cx="13392149" cy="191452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5.4.1 INDICATORI RIPARTO QUOTA PREMIALE DOTTORATO XXXVI CICLO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Iscritti al XXXV ciclo; A: Qualità della ricerca dei componenti del collegio; 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di iscritti al corso di dottorato che hanno conseguito il titolo di accesso al dottorato in un’Università straniera sul totale degli iscritti al corso con titolo estero o titolo Unibo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B1: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di candidati al corso di dottorato che hanno conseguito il titolo di accesso al dottorato in un’Università straniera sul totale dei candidati al corso con titolo estero o titolo Unibo;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C: numero di iscritti con borsa di dottorato o finanziamento equivalente (o cofinanziamento) acquisiti da enti esterni sul totale degli iscritti al corso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D: numero di iscritti al corso che hanno conseguito il titolo di accesso al dottorato in Università italiane diverse dall’Università di Bologna sul totale degli iscritti al corso con titolo Unibo o di Università italiane diverse dall’Università di Bologna;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D1: numero di candidati al corso che hanno conseguito il titolo di accesso al dottorato in Università italiane diverse dall’Università di Bologna sul totale dei candidati al corso con titolo Unibo o di Università italiane diverse dall’Università di Bologna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rapporto tra iscritti con borsa o forma di finanziamento equivalente e iscritti totali del corso</a:t>
          </a:r>
          <a:endParaRPr lang="it-IT" sz="10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Data Warehouse di Ateneo, VQR 2011-2014 ANVUR,</a:t>
          </a:r>
          <a:r>
            <a:rPr lang="it-IT" sz="1000" b="0" baseline="0">
              <a:latin typeface="+mn-lt"/>
            </a:rPr>
            <a:t> ARIC - Settore Dottorato</a:t>
          </a:r>
          <a:endParaRPr lang="it-IT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</xdr:row>
      <xdr:rowOff>38100</xdr:rowOff>
    </xdr:from>
    <xdr:to>
      <xdr:col>9</xdr:col>
      <xdr:colOff>0</xdr:colOff>
      <xdr:row>23</xdr:row>
      <xdr:rowOff>219075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AE076AE-BC3D-48B8-8168-602C525B6130}"/>
            </a:ext>
          </a:extLst>
        </xdr:cNvPr>
        <xdr:cNvSpPr txBox="1"/>
      </xdr:nvSpPr>
      <xdr:spPr>
        <a:xfrm>
          <a:off x="0" y="4076700"/>
          <a:ext cx="11811000" cy="990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5.4.2 SODDISFAZIONE E CONDIZIONE OCCUPAZIONALE DEI DOTTORI DI RICERCA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Soddisfazione media dei dottori di ricerca: voto medio da 1 a 10 per le attività formative e per le esperieze di studio/ricerca all'estero.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Tasso di occupazione: somma degli intervistati che lavorano o sono in formazione retribuita.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ARAG</a:t>
          </a:r>
          <a:r>
            <a:rPr lang="it-IT" sz="1000" b="0" baseline="0">
              <a:latin typeface="+mn-lt"/>
            </a:rPr>
            <a:t> </a:t>
          </a:r>
          <a:r>
            <a:rPr lang="it-IT" sz="1000" b="0">
              <a:latin typeface="+mn-lt"/>
            </a:rPr>
            <a:t>Indagine dottori di ricerca 2019</a:t>
          </a:r>
          <a:r>
            <a:rPr lang="it-IT" sz="1000" b="0" baseline="0">
              <a:latin typeface="+mn-lt"/>
            </a:rPr>
            <a:t> (soddisfazione dottorandi 2019, condizione occupazionale dottori 2018 occupati a 1 anno dal titolo)</a:t>
          </a:r>
          <a:endParaRPr lang="it-IT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609599</xdr:colOff>
      <xdr:row>11</xdr:row>
      <xdr:rowOff>133349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7A0D975F-E69B-4DA1-8E2E-4845C24542CE}"/>
            </a:ext>
          </a:extLst>
        </xdr:cNvPr>
        <xdr:cNvSpPr txBox="1"/>
      </xdr:nvSpPr>
      <xdr:spPr>
        <a:xfrm>
          <a:off x="0" y="0"/>
          <a:ext cx="13392149" cy="191452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5.4.1 INDICATORI RIPARTO QUOTA PREMIALE DOTTORATO XXXVI CICLO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Iscritti al XXXV ciclo; A: Qualità della ricerca dei componenti del collegio; 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di iscritti al corso di dottorato che hanno conseguito il titolo di accesso al dottorato in un’Università straniera sul totale degli iscritti al corso con titolo estero o titolo Unibo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B1: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di candidati al corso di dottorato che hanno conseguito il titolo di accesso al dottorato in un’Università straniera sul totale dei candidati al corso con titolo estero o titolo Unibo;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C: numero di iscritti con borsa di dottorato o finanziamento equivalente (o cofinanziamento) acquisiti da enti esterni sul totale degli iscritti al corso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D: numero di iscritti al corso che hanno conseguito il titolo di accesso al dottorato in Università italiane diverse dall’Università di Bologna sul totale degli iscritti al corso con titolo Unibo o di Università italiane diverse dall’Università di Bologna;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D1: numero di candidati al corso che hanno conseguito il titolo di accesso al dottorato in Università italiane diverse dall’Università di Bologna sul totale dei candidati al corso con titolo Unibo o di Università italiane diverse dall’Università di Bologna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rapporto tra iscritti con borsa o forma di finanziamento equivalente e iscritti totali del corso</a:t>
          </a:r>
          <a:endParaRPr lang="it-IT" sz="10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Data Warehouse di Ateneo, VQR 2011-2014 ANVUR,</a:t>
          </a:r>
          <a:r>
            <a:rPr lang="it-IT" sz="1000" b="0" baseline="0">
              <a:latin typeface="+mn-lt"/>
            </a:rPr>
            <a:t> ARIC - Settore Dottorato</a:t>
          </a:r>
          <a:endParaRPr lang="it-IT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19</xdr:row>
      <xdr:rowOff>38100</xdr:rowOff>
    </xdr:from>
    <xdr:to>
      <xdr:col>9</xdr:col>
      <xdr:colOff>0</xdr:colOff>
      <xdr:row>24</xdr:row>
      <xdr:rowOff>219075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1A5E5A54-98D0-4622-B84C-C164AC4AFB8C}"/>
            </a:ext>
          </a:extLst>
        </xdr:cNvPr>
        <xdr:cNvSpPr txBox="1"/>
      </xdr:nvSpPr>
      <xdr:spPr>
        <a:xfrm>
          <a:off x="0" y="4267200"/>
          <a:ext cx="11811000" cy="990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5.4.2 SODDISFAZIONE E CONDIZIONE OCCUPAZIONALE DEI DOTTORI DI RICERCA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Soddisfazione media dei dottori di ricerca: voto medio da 1 a 10 per le attività formative e per le esperieze di studio/ricerca all'estero.</a:t>
          </a:r>
        </a:p>
        <a:p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Tasso di occupazione: somma degli intervistati che lavorano o sono in formazione retribuita.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ARAG</a:t>
          </a:r>
          <a:r>
            <a:rPr lang="it-IT" sz="1000" b="0" baseline="0">
              <a:latin typeface="+mn-lt"/>
            </a:rPr>
            <a:t> </a:t>
          </a:r>
          <a:r>
            <a:rPr lang="it-IT" sz="1000" b="0">
              <a:latin typeface="+mn-lt"/>
            </a:rPr>
            <a:t>Indagine dottori di ricerca 2019</a:t>
          </a:r>
          <a:r>
            <a:rPr lang="it-IT" sz="1000" b="0" baseline="0">
              <a:latin typeface="+mn-lt"/>
            </a:rPr>
            <a:t> (soddisfazione dottorandi 2019, condizione occupazionale dottori 2018 occupati a 1 anno dal titolo)</a:t>
          </a:r>
          <a:endParaRPr lang="it-IT" sz="1000" b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571500</xdr:colOff>
      <xdr:row>7</xdr:row>
      <xdr:rowOff>723900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BA5142A-7D52-457A-AE58-BC2096864635}"/>
            </a:ext>
          </a:extLst>
        </xdr:cNvPr>
        <xdr:cNvSpPr txBox="1"/>
      </xdr:nvSpPr>
      <xdr:spPr>
        <a:xfrm>
          <a:off x="1" y="0"/>
          <a:ext cx="6200774" cy="21050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R.08a (PST 13-15)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Qualità  della ricerca e produttività</a:t>
          </a:r>
          <a:b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scientifica - neoassunti </a:t>
          </a:r>
          <a:r>
            <a:rPr kumimoji="0" lang="it-IT" sz="1600" b="1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it-IT" sz="1600" b="1" i="0" u="none" strike="noStrike" cap="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Metrica indicatore: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Rapporto fra numero medio di citazioni in 'WOS/Scopus' di articoli pubblicati negli anni t-3 e t-4 </a:t>
          </a:r>
          <a:b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da neoassunti e numero di neoassunti in servizio al 31/12 dell’anno di riferimento t" (solo per settori bibliometrici)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Fonte dati: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ARTEC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Finalità: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Evidenziare la capacità del Dipartimento di esercitare, mediante la produzione scientifica dei suoi neoassunti in forma di pubblicazioni, un impatto significativo nelle comunità scientifiche di riferimento, e quindi in termini più generali di mettere in atto efficaci strategie di reclutamento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L'indicatore si applica ai soli settori concorsuali bibliometrici (Aree CUN dalla 1 alla 9, con esclusione dei settori 8/C1, 8/D1, 8/E1, 8/E2, 8/F1; incluso il marcosettore concorsuale 11/E). Il numero di citazioni prodotte è la media degli anni t-3 e t-4. I neoassunti sono le nuove assunzioni e gli scorrimenti avvenuti fra l'anno t-2 e l'anno t</a:t>
          </a:r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6</xdr:col>
      <xdr:colOff>571500</xdr:colOff>
      <xdr:row>22</xdr:row>
      <xdr:rowOff>266701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2CF09AE-2E09-48AC-A159-CE3DC59C228A}"/>
            </a:ext>
          </a:extLst>
        </xdr:cNvPr>
        <xdr:cNvSpPr txBox="1"/>
      </xdr:nvSpPr>
      <xdr:spPr>
        <a:xfrm>
          <a:off x="0" y="3924301"/>
          <a:ext cx="6200775" cy="12382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SUA.02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Produzione scientifica </a:t>
          </a:r>
          <a:r>
            <a:rPr kumimoji="0" lang="it-IT" sz="1600" b="1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it-IT" sz="1600" b="1" i="0" u="none" strike="noStrike" cap="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Rapporto fra numero di prodotti presentati in SUA-RD e numero di unità di </a:t>
          </a:r>
          <a:b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personale docente strutturato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IRIS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Finalità:</a:t>
          </a:r>
          <a:r>
            <a:rPr lang="it-IT" sz="1000" b="0">
              <a:latin typeface="+mn-lt"/>
            </a:rPr>
            <a:t> </a:t>
          </a:r>
          <a:r>
            <a:rPr lang="it-IT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Evidenziare la capacità del Dipartimento di esercitare, mediante la sua produzione scientifica sotto forma di pubblicazioni, un impatto significativo nelle comunità scientifiche di riferimento</a:t>
          </a:r>
        </a:p>
      </xdr:txBody>
    </xdr:sp>
    <xdr:clientData/>
  </xdr:twoCellAnchor>
  <xdr:twoCellAnchor>
    <xdr:from>
      <xdr:col>6</xdr:col>
      <xdr:colOff>104775</xdr:colOff>
      <xdr:row>0</xdr:row>
      <xdr:rowOff>38100</xdr:rowOff>
    </xdr:from>
    <xdr:to>
      <xdr:col>6</xdr:col>
      <xdr:colOff>464775</xdr:colOff>
      <xdr:row>2</xdr:row>
      <xdr:rowOff>95250</xdr:rowOff>
    </xdr:to>
    <xdr:sp macro="" textlink="">
      <xdr:nvSpPr>
        <xdr:cNvPr id="4" name="Connettore pagina esterna 3">
          <a:extLst>
            <a:ext uri="{FF2B5EF4-FFF2-40B4-BE49-F238E27FC236}">
              <a16:creationId xmlns:a16="http://schemas.microsoft.com/office/drawing/2014/main" id="{D75F3947-0A26-4249-A2F6-7D0037AD8C5B}"/>
            </a:ext>
          </a:extLst>
        </xdr:cNvPr>
        <xdr:cNvSpPr>
          <a:spLocks noChangeAspect="1"/>
        </xdr:cNvSpPr>
      </xdr:nvSpPr>
      <xdr:spPr>
        <a:xfrm>
          <a:off x="5734050" y="38100"/>
          <a:ext cx="360000" cy="381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  <xdr:twoCellAnchor>
    <xdr:from>
      <xdr:col>6</xdr:col>
      <xdr:colOff>95250</xdr:colOff>
      <xdr:row>16</xdr:row>
      <xdr:rowOff>95250</xdr:rowOff>
    </xdr:from>
    <xdr:to>
      <xdr:col>6</xdr:col>
      <xdr:colOff>455250</xdr:colOff>
      <xdr:row>18</xdr:row>
      <xdr:rowOff>142875</xdr:rowOff>
    </xdr:to>
    <xdr:sp macro="" textlink="">
      <xdr:nvSpPr>
        <xdr:cNvPr id="5" name="Connettore pagina esterna 4">
          <a:extLst>
            <a:ext uri="{FF2B5EF4-FFF2-40B4-BE49-F238E27FC236}">
              <a16:creationId xmlns:a16="http://schemas.microsoft.com/office/drawing/2014/main" id="{C935A4B2-20CC-4F9D-9A82-11BB21D7EEFA}"/>
            </a:ext>
          </a:extLst>
        </xdr:cNvPr>
        <xdr:cNvSpPr>
          <a:spLocks noChangeAspect="1"/>
        </xdr:cNvSpPr>
      </xdr:nvSpPr>
      <xdr:spPr>
        <a:xfrm>
          <a:off x="5724525" y="4019550"/>
          <a:ext cx="360000" cy="371475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6</xdr:col>
      <xdr:colOff>571500</xdr:colOff>
      <xdr:row>7</xdr:row>
      <xdr:rowOff>723900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6EB31223-5642-4302-A0BE-4C12FA1AF573}"/>
            </a:ext>
          </a:extLst>
        </xdr:cNvPr>
        <xdr:cNvSpPr txBox="1"/>
      </xdr:nvSpPr>
      <xdr:spPr>
        <a:xfrm>
          <a:off x="1" y="0"/>
          <a:ext cx="6200774" cy="21050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R.08a (PST 13-15)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Qualità  della ricerca e produttività</a:t>
          </a:r>
          <a:b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scientifica - neoassunti </a:t>
          </a:r>
          <a:r>
            <a:rPr kumimoji="0" lang="it-IT" sz="1600" b="1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it-IT" sz="1600" b="1" i="0" u="none" strike="noStrike" cap="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Metrica indicatore: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Rapporto fra numero medio di citazioni in 'WOS/Scopus' di articoli pubblicati negli anni t-3 e t-4 </a:t>
          </a:r>
          <a:b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da neoassunti e numero di neoassunti in servizio al 31/12 dell’anno di riferimento t" (solo per settori bibliometrici)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Fonte dati: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ARTEC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Finalità: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Evidenziare la capacità del Dipartimento di esercitare, mediante la produzione scientifica dei suoi neoassunti in forma di pubblicazioni, un impatto significativo nelle comunità scientifiche di riferimento, e quindi in termini più generali di mettere in atto efficaci strategie di reclutamento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L'indicatore si applica ai soli settori concorsuali bibliometrici (Aree CUN dalla 1 alla 9, con esclusione dei settori 8/C1, 8/D1, 8/E1, 8/E2, 8/F1; incluso il marcosettore concorsuale 11/E). Il numero di citazioni prodotte è la media degli anni t-3 e t-4. I neoassunti sono le nuove assunzioni e gli scorrimenti avvenuti fra l'anno t-2 e l'anno t</a:t>
          </a:r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6</xdr:col>
      <xdr:colOff>571500</xdr:colOff>
      <xdr:row>22</xdr:row>
      <xdr:rowOff>266701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86F0E778-8DF3-4146-994D-44729A81934B}"/>
            </a:ext>
          </a:extLst>
        </xdr:cNvPr>
        <xdr:cNvSpPr txBox="1"/>
      </xdr:nvSpPr>
      <xdr:spPr>
        <a:xfrm>
          <a:off x="0" y="3924301"/>
          <a:ext cx="6200775" cy="12382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SUA.02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Produzione scientifica </a:t>
          </a:r>
          <a:r>
            <a:rPr kumimoji="0" lang="it-IT" sz="1600" b="1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it-IT" sz="1600" b="1" i="0" u="none" strike="noStrike" cap="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Rapporto fra numero di prodotti presentati in SUA-RD e numero di unità di </a:t>
          </a:r>
          <a:b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personale docente strutturato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IRIS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Finalità:</a:t>
          </a:r>
          <a:r>
            <a:rPr lang="it-IT" sz="1000" b="0">
              <a:latin typeface="+mn-lt"/>
            </a:rPr>
            <a:t> </a:t>
          </a:r>
          <a:r>
            <a:rPr lang="it-IT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Evidenziare la capacità del Dipartimento di esercitare, mediante la sua produzione scientifica sotto forma di pubblicazioni, un impatto significativo nelle comunità scientifiche di riferimento</a:t>
          </a:r>
        </a:p>
      </xdr:txBody>
    </xdr:sp>
    <xdr:clientData/>
  </xdr:twoCellAnchor>
  <xdr:twoCellAnchor>
    <xdr:from>
      <xdr:col>6</xdr:col>
      <xdr:colOff>104775</xdr:colOff>
      <xdr:row>0</xdr:row>
      <xdr:rowOff>38100</xdr:rowOff>
    </xdr:from>
    <xdr:to>
      <xdr:col>6</xdr:col>
      <xdr:colOff>464775</xdr:colOff>
      <xdr:row>2</xdr:row>
      <xdr:rowOff>95250</xdr:rowOff>
    </xdr:to>
    <xdr:sp macro="" textlink="">
      <xdr:nvSpPr>
        <xdr:cNvPr id="8" name="Connettore pagina esterna 7">
          <a:extLst>
            <a:ext uri="{FF2B5EF4-FFF2-40B4-BE49-F238E27FC236}">
              <a16:creationId xmlns:a16="http://schemas.microsoft.com/office/drawing/2014/main" id="{7BFAAC97-BE96-4568-886E-3D384D86AD64}"/>
            </a:ext>
          </a:extLst>
        </xdr:cNvPr>
        <xdr:cNvSpPr>
          <a:spLocks noChangeAspect="1"/>
        </xdr:cNvSpPr>
      </xdr:nvSpPr>
      <xdr:spPr>
        <a:xfrm>
          <a:off x="5734050" y="38100"/>
          <a:ext cx="360000" cy="381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  <xdr:twoCellAnchor>
    <xdr:from>
      <xdr:col>6</xdr:col>
      <xdr:colOff>95250</xdr:colOff>
      <xdr:row>16</xdr:row>
      <xdr:rowOff>95250</xdr:rowOff>
    </xdr:from>
    <xdr:to>
      <xdr:col>6</xdr:col>
      <xdr:colOff>455250</xdr:colOff>
      <xdr:row>18</xdr:row>
      <xdr:rowOff>142875</xdr:rowOff>
    </xdr:to>
    <xdr:sp macro="" textlink="">
      <xdr:nvSpPr>
        <xdr:cNvPr id="9" name="Connettore pagina esterna 8">
          <a:extLst>
            <a:ext uri="{FF2B5EF4-FFF2-40B4-BE49-F238E27FC236}">
              <a16:creationId xmlns:a16="http://schemas.microsoft.com/office/drawing/2014/main" id="{2763E5A2-A3F0-4A37-A2A2-FEB08545AC81}"/>
            </a:ext>
          </a:extLst>
        </xdr:cNvPr>
        <xdr:cNvSpPr>
          <a:spLocks noChangeAspect="1"/>
        </xdr:cNvSpPr>
      </xdr:nvSpPr>
      <xdr:spPr>
        <a:xfrm>
          <a:off x="5724525" y="4019550"/>
          <a:ext cx="360000" cy="371475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448675" cy="1438275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AD9026F-63F2-4B3B-91C8-A6E0159015FE}"/>
            </a:ext>
          </a:extLst>
        </xdr:cNvPr>
        <xdr:cNvSpPr txBox="1"/>
      </xdr:nvSpPr>
      <xdr:spPr>
        <a:xfrm>
          <a:off x="0" y="0"/>
          <a:ext cx="8448675" cy="1438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SUA.07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Prodotti scientifici con coautori internazionali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Metrica indicatore: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Rapporto x 100 fra numero di pubblicazioni con coautori di istituzioni non italiane e numero totale delle pubblicazioni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Fonte dati: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IRIS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Finalità: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Evidenziare la capacità del Dipartimento di allacciare rapporti significativi con la comunità scientifica internazionale e, in particolare, di dar luogo a pubblicazioni co-firmate da studiosi di istituzioni non italiane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Per i dati provenienti da IRIS (periodo 2014-2015) il censimento dell'informazione relativa alla coautorialità internazionale potrebbe non essere completo sugli archivi informatici negli anni più vecchi della serie storica.</a:t>
          </a:r>
          <a:endParaRPr lang="it-IT" sz="1000" b="0">
            <a:latin typeface="+mn-lt"/>
          </a:endParaRPr>
        </a:p>
      </xdr:txBody>
    </xdr:sp>
    <xdr:clientData/>
  </xdr:absoluteAnchor>
  <xdr:absoluteAnchor>
    <xdr:pos x="0" y="3162862"/>
    <xdr:ext cx="8467725" cy="1409138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E96D538-83B7-477C-9899-446A1C3FCA04}"/>
            </a:ext>
          </a:extLst>
        </xdr:cNvPr>
        <xdr:cNvSpPr txBox="1"/>
      </xdr:nvSpPr>
      <xdr:spPr>
        <a:xfrm>
          <a:off x="0" y="3162862"/>
          <a:ext cx="8467725" cy="140913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SUA.13</a:t>
          </a:r>
          <a:r>
            <a:rPr lang="it-IT" sz="16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Permanenza di docenti/ricercatori affiliati a Enti/Istituzioni straniere</a:t>
          </a:r>
          <a:r>
            <a:rPr kumimoji="0" lang="it-IT" sz="1600" b="1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it-IT" sz="1600" b="1" i="0" u="none" strike="noStrike" cap="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Metrica indicatore:</a:t>
          </a:r>
          <a:r>
            <a:rPr lang="it-IT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Rapporto fra numero di mesi/persona di professori e ricercatori stranieri trascorsi presso il Dipartimento e </a:t>
          </a:r>
          <a:b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numero di unità del personale docente strutturato</a:t>
          </a: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dati:</a:t>
          </a:r>
          <a:r>
            <a:rPr lang="it-IT" sz="1000" b="0">
              <a:latin typeface="+mn-lt"/>
            </a:rPr>
            <a:t> Applicativo APRI - Mobilità</a:t>
          </a:r>
          <a:r>
            <a:rPr lang="it-IT" sz="1000" b="0" baseline="0">
              <a:latin typeface="+mn-lt"/>
            </a:rPr>
            <a:t> Internazionale</a:t>
          </a:r>
          <a:endParaRPr lang="it-IT" sz="1000">
            <a:latin typeface="+mn-lt"/>
          </a:endParaRPr>
        </a:p>
        <a:p>
          <a:r>
            <a:rPr lang="it-IT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Finalità:</a:t>
          </a:r>
          <a:r>
            <a:rPr lang="it-IT" sz="1000" b="0">
              <a:latin typeface="+mn-lt"/>
            </a:rPr>
            <a:t> </a:t>
          </a:r>
          <a:r>
            <a:rPr lang="it-IT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Evidenziare la capacità del Dipartimento di allacciare rapporti significativi con la comunità scientifica internazionale e, in particolare, di attrarre e ospitare studiosi di istituzioni non italiane</a:t>
          </a:r>
        </a:p>
      </xdr:txBody>
    </xdr:sp>
    <xdr:clientData/>
  </xdr:absoluteAnchor>
  <xdr:absoluteAnchor>
    <xdr:pos x="8836103" y="85725"/>
    <xdr:ext cx="360000" cy="360000"/>
    <xdr:sp macro="" textlink="">
      <xdr:nvSpPr>
        <xdr:cNvPr id="4" name="Connettore pagina esterna 3">
          <a:extLst>
            <a:ext uri="{FF2B5EF4-FFF2-40B4-BE49-F238E27FC236}">
              <a16:creationId xmlns:a16="http://schemas.microsoft.com/office/drawing/2014/main" id="{899448D5-47E0-4A3F-BD02-30464FEFA3B8}"/>
            </a:ext>
          </a:extLst>
        </xdr:cNvPr>
        <xdr:cNvSpPr>
          <a:spLocks/>
        </xdr:cNvSpPr>
      </xdr:nvSpPr>
      <xdr:spPr>
        <a:xfrm>
          <a:off x="8836103" y="85725"/>
          <a:ext cx="360000" cy="360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absoluteAnchor>
  <xdr:absoluteAnchor>
    <xdr:pos x="8836103" y="3238500"/>
    <xdr:ext cx="360000" cy="360000"/>
    <xdr:sp macro="" textlink="">
      <xdr:nvSpPr>
        <xdr:cNvPr id="5" name="Connettore pagina esterna 4">
          <a:extLst>
            <a:ext uri="{FF2B5EF4-FFF2-40B4-BE49-F238E27FC236}">
              <a16:creationId xmlns:a16="http://schemas.microsoft.com/office/drawing/2014/main" id="{4C115D64-CE7F-43E0-909C-D1CDF51980D7}"/>
            </a:ext>
          </a:extLst>
        </xdr:cNvPr>
        <xdr:cNvSpPr>
          <a:spLocks/>
        </xdr:cNvSpPr>
      </xdr:nvSpPr>
      <xdr:spPr>
        <a:xfrm>
          <a:off x="8836103" y="3238500"/>
          <a:ext cx="360000" cy="360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absoluteAnchor>
  <xdr:absoluteAnchor>
    <xdr:pos x="1" y="6911230"/>
    <xdr:ext cx="8591550" cy="798418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73034B59-3552-4973-9A67-3C5F9E822E1E}"/>
            </a:ext>
          </a:extLst>
        </xdr:cNvPr>
        <xdr:cNvSpPr txBox="1"/>
      </xdr:nvSpPr>
      <xdr:spPr>
        <a:xfrm>
          <a:off x="1" y="6911230"/>
          <a:ext cx="8591550" cy="79841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PQ.01 </a:t>
          </a:r>
          <a:r>
            <a:rPr lang="it-IT" sz="1600" b="1" i="0" u="none" strike="noStrike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PUBBLICAZIONI INTERDISCIPLINARI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Metrica indicatore: 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Rapporto tra prodotti con coautori inquadrati in più aree VRA (PQ.01a) o in più SSD (PQ.01b) sul totale dei prodotti pubblicati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Fonte dati:</a:t>
          </a:r>
          <a:r>
            <a:rPr kumimoji="0" lang="it-IT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IRIS</a:t>
          </a:r>
        </a:p>
      </xdr:txBody>
    </xdr:sp>
    <xdr:clientData/>
  </xdr:absoluteAnchor>
  <xdr:twoCellAnchor>
    <xdr:from>
      <xdr:col>8</xdr:col>
      <xdr:colOff>396953</xdr:colOff>
      <xdr:row>31</xdr:row>
      <xdr:rowOff>247650</xdr:rowOff>
    </xdr:from>
    <xdr:to>
      <xdr:col>9</xdr:col>
      <xdr:colOff>14003</xdr:colOff>
      <xdr:row>33</xdr:row>
      <xdr:rowOff>26625</xdr:rowOff>
    </xdr:to>
    <xdr:sp macro="" textlink="">
      <xdr:nvSpPr>
        <xdr:cNvPr id="7" name="Connettore pagina esterna 6">
          <a:extLst>
            <a:ext uri="{FF2B5EF4-FFF2-40B4-BE49-F238E27FC236}">
              <a16:creationId xmlns:a16="http://schemas.microsoft.com/office/drawing/2014/main" id="{868910D6-D540-49F8-9E6D-608517995982}"/>
            </a:ext>
          </a:extLst>
        </xdr:cNvPr>
        <xdr:cNvSpPr>
          <a:spLocks/>
        </xdr:cNvSpPr>
      </xdr:nvSpPr>
      <xdr:spPr>
        <a:xfrm>
          <a:off x="8293178" y="7219950"/>
          <a:ext cx="312375" cy="360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  <xdr:twoCellAnchor>
    <xdr:from>
      <xdr:col>8</xdr:col>
      <xdr:colOff>396953</xdr:colOff>
      <xdr:row>31</xdr:row>
      <xdr:rowOff>247650</xdr:rowOff>
    </xdr:from>
    <xdr:to>
      <xdr:col>9</xdr:col>
      <xdr:colOff>14003</xdr:colOff>
      <xdr:row>33</xdr:row>
      <xdr:rowOff>26625</xdr:rowOff>
    </xdr:to>
    <xdr:sp macro="" textlink="">
      <xdr:nvSpPr>
        <xdr:cNvPr id="8" name="Connettore pagina esterna 7">
          <a:extLst>
            <a:ext uri="{FF2B5EF4-FFF2-40B4-BE49-F238E27FC236}">
              <a16:creationId xmlns:a16="http://schemas.microsoft.com/office/drawing/2014/main" id="{6D027D44-813C-472A-B356-82E6BF066D9D}"/>
            </a:ext>
          </a:extLst>
        </xdr:cNvPr>
        <xdr:cNvSpPr>
          <a:spLocks/>
        </xdr:cNvSpPr>
      </xdr:nvSpPr>
      <xdr:spPr>
        <a:xfrm>
          <a:off x="8293178" y="7219950"/>
          <a:ext cx="312375" cy="360000"/>
        </a:xfrm>
        <a:prstGeom prst="flowChartOffpageConnector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it-IT" sz="700" b="1">
              <a:solidFill>
                <a:srgbClr val="002060"/>
              </a:solidFill>
            </a:rPr>
            <a:t>SUA</a:t>
          </a:r>
          <a:br>
            <a:rPr lang="it-IT" sz="700" b="1">
              <a:solidFill>
                <a:srgbClr val="002060"/>
              </a:solidFill>
            </a:rPr>
          </a:br>
          <a:r>
            <a:rPr lang="it-IT" sz="700" b="1">
              <a:solidFill>
                <a:srgbClr val="002060"/>
              </a:solidFill>
            </a:rPr>
            <a:t>RD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Qualit&#224;%20Ricerca\a_SUA-RD\aa_produzione\e_Dipartimenti\DSG\SUA%20Campagna%202020\DSG_Audizioni_2020_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OP\Qualit&#224;%20Ricerca\a_SUA-RD\aa_produzione\a_modulistica\Modulistica%20SUA%20Campagna%202020\DIN_Audizioni_2020_P_ver%2012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GLOSSARIO"/>
      <sheetName val="1_piano_strategico &amp; SUA_RD"/>
      <sheetName val="PSTRAT_DATA"/>
      <sheetName val="PSTRAT_RADAR"/>
      <sheetName val="R.01-R.02"/>
      <sheetName val="R.03"/>
      <sheetName val="R.04"/>
      <sheetName val="R.05"/>
      <sheetName val="R.06-07-12"/>
      <sheetName val="R.09"/>
      <sheetName val="R_CONFRONTO"/>
      <sheetName val="CONFRONTO_RIC"/>
      <sheetName val="Appendice PSTRAT RIC"/>
      <sheetName val="T.01"/>
      <sheetName val="T.03"/>
      <sheetName val="F.02"/>
      <sheetName val="F.03"/>
      <sheetName val="F.04"/>
      <sheetName val="F.05"/>
      <sheetName val="F.22"/>
      <sheetName val="F.07-F.19"/>
      <sheetName val="F.09"/>
      <sheetName val="F.10"/>
      <sheetName val="F.11-F.14"/>
      <sheetName val="F.12"/>
      <sheetName val="F.13"/>
      <sheetName val="F.15"/>
      <sheetName val="F_CONFRONTO"/>
      <sheetName val="CONFRONTO_FORM"/>
      <sheetName val="Appendice PSTRAT FORM"/>
      <sheetName val="SUA.06 &amp; exR.04a"/>
      <sheetName val="exR.08a &amp; SUA.02"/>
      <sheetName val="SUA.07-SUA.13-PQ.01"/>
      <sheetName val="ex R.07"/>
      <sheetName val="CIRI"/>
      <sheetName val="Ranking"/>
      <sheetName val="2_dati_generali"/>
      <sheetName val="BUDGET"/>
      <sheetName val="BIR-PO-BD"/>
      <sheetName val="Personale per genere"/>
      <sheetName val="POST LAUREAM"/>
      <sheetName val="Requisiti minimi"/>
      <sheetName val="3_reclu"/>
      <sheetName val="Pensionamenti"/>
      <sheetName val="Consistenza_Pension TA"/>
      <sheetName val="Vincoli"/>
      <sheetName val="Crediti-Debiti PO"/>
      <sheetName val="Prese Serv &amp; Chiamate dirette"/>
      <sheetName val="Scatti stipendiali"/>
      <sheetName val="4_didattica"/>
      <sheetName val="Fabb_Sede"/>
      <sheetName val="Fabb_SSD"/>
      <sheetName val="Fabb_Sede_e_SSD"/>
      <sheetName val="CRITICI"/>
      <sheetName val="POSITIVI"/>
      <sheetName val="SODDISFAZIONE"/>
      <sheetName val="GUIDE WEB"/>
      <sheetName val="Attrattivita"/>
      <sheetName val="MOB_OUT"/>
      <sheetName val="CARRIERA"/>
      <sheetName val="OCCUPAZIONE"/>
      <sheetName val="5_ricerca"/>
      <sheetName val="VQR e VRA"/>
      <sheetName val="mancate saturazioni"/>
      <sheetName val="DOTTORATO"/>
      <sheetName val="PROGETTI"/>
      <sheetName val="Pubb alto impatto"/>
      <sheetName val="6_campus"/>
      <sheetName val="Deroghe &amp; Cambi sede"/>
      <sheetName val="7_ssd"/>
      <sheetName val="ssd did"/>
      <sheetName val="ssd 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GLOSSARIO"/>
      <sheetName val="1_piano_strategico &amp; SUA_RD"/>
      <sheetName val="PSTRAT_DATA"/>
      <sheetName val="PSTRAT_RADAR"/>
      <sheetName val="R.01-R.02"/>
      <sheetName val="R.03"/>
      <sheetName val="R.04"/>
      <sheetName val="R.05"/>
      <sheetName val="R.06-07-12"/>
      <sheetName val="R.09"/>
      <sheetName val="R_CONFRONTO"/>
      <sheetName val="CONFRONTO_RIC"/>
      <sheetName val="Appendice PSTRAT RIC"/>
      <sheetName val="T.01"/>
      <sheetName val="T.03"/>
      <sheetName val="F.02"/>
      <sheetName val="F.03"/>
      <sheetName val="F.04"/>
      <sheetName val="F.05"/>
      <sheetName val="F.22"/>
      <sheetName val="F.07-F.19"/>
      <sheetName val="F.09"/>
      <sheetName val="F.10"/>
      <sheetName val="F.11-F.14"/>
      <sheetName val="F.12"/>
      <sheetName val="F.13"/>
      <sheetName val="F.15"/>
      <sheetName val="F_CONFRONTO"/>
      <sheetName val="CONFRONTO_FORM"/>
      <sheetName val="Appendice PSTRAT FORM"/>
      <sheetName val="SUA.06 &amp; exR.04a"/>
      <sheetName val="exR.08a &amp; SUA.02"/>
      <sheetName val="SUA.07-SUA.13-PQ.01"/>
      <sheetName val="ex R.07"/>
      <sheetName val="CIRI"/>
      <sheetName val="Ranking"/>
      <sheetName val="2_dati_generali"/>
      <sheetName val="BUDGET"/>
      <sheetName val="BIR-PO-BD"/>
      <sheetName val="Personale per genere"/>
      <sheetName val="POST LAUREAM"/>
      <sheetName val="Requisiti minimi"/>
      <sheetName val="3_reclu"/>
      <sheetName val="Pensionamenti"/>
      <sheetName val="Consistenza_Pension TA"/>
      <sheetName val="Vincoli"/>
      <sheetName val="Crediti-Debiti PO"/>
      <sheetName val="Prese Serv &amp; Chiamate dirette"/>
      <sheetName val="Scatti stipendiali"/>
      <sheetName val="4_didattica"/>
      <sheetName val="Fabb_Sede"/>
      <sheetName val="Fabb_SSD"/>
      <sheetName val="Fabb_Sede_e_SSD"/>
      <sheetName val="CRITICI"/>
      <sheetName val="POSITIVI"/>
      <sheetName val="SODDISFAZIONE"/>
      <sheetName val="GUIDE WEB"/>
      <sheetName val="Attrattivita"/>
      <sheetName val="MOB_OUT"/>
      <sheetName val="CARRIERA"/>
      <sheetName val="OCCUPAZIONE"/>
      <sheetName val="5_ricerca"/>
      <sheetName val="VQR e VRA"/>
      <sheetName val="mancate saturazioni"/>
      <sheetName val="DOTTORATO"/>
      <sheetName val="PROGETTI"/>
      <sheetName val="Pubb alto impatto"/>
      <sheetName val="6_campus"/>
      <sheetName val="Deroghe &amp; Cambi sede"/>
      <sheetName val="7_ssd"/>
      <sheetName val="ssd did"/>
      <sheetName val="ssd ric"/>
    </sheetNames>
    <sheetDataSet>
      <sheetData sheetId="0"/>
      <sheetData sheetId="1"/>
      <sheetData sheetId="2"/>
      <sheetData sheetId="3">
        <row r="9">
          <cell r="B9">
            <v>1</v>
          </cell>
          <cell r="C9">
            <v>1</v>
          </cell>
          <cell r="D9"/>
          <cell r="E9">
            <v>4</v>
          </cell>
          <cell r="F9">
            <v>4</v>
          </cell>
          <cell r="G9">
            <v>25</v>
          </cell>
          <cell r="H9">
            <v>94</v>
          </cell>
        </row>
        <row r="10">
          <cell r="B10">
            <v>2</v>
          </cell>
          <cell r="C10">
            <v>2</v>
          </cell>
          <cell r="D10">
            <v>2</v>
          </cell>
          <cell r="E10">
            <v>8</v>
          </cell>
          <cell r="F10">
            <v>7</v>
          </cell>
          <cell r="G10">
            <v>37</v>
          </cell>
          <cell r="H10">
            <v>224</v>
          </cell>
        </row>
        <row r="11">
          <cell r="B11">
            <v>16</v>
          </cell>
          <cell r="C11">
            <v>20</v>
          </cell>
          <cell r="D11">
            <v>24</v>
          </cell>
          <cell r="E11">
            <v>37</v>
          </cell>
          <cell r="F11">
            <v>27</v>
          </cell>
          <cell r="G11">
            <v>170</v>
          </cell>
          <cell r="H11">
            <v>626</v>
          </cell>
        </row>
        <row r="12">
          <cell r="B12">
            <v>6.25E-2</v>
          </cell>
          <cell r="C12">
            <v>0.05</v>
          </cell>
          <cell r="D12">
            <v>0</v>
          </cell>
          <cell r="E12">
            <v>0.10810810810810811</v>
          </cell>
          <cell r="F12">
            <v>0.14814814814814814</v>
          </cell>
          <cell r="G12">
            <v>0.14705882352941177</v>
          </cell>
          <cell r="H12">
            <v>0.15015974440894569</v>
          </cell>
        </row>
        <row r="13">
          <cell r="B13">
            <v>0.125</v>
          </cell>
          <cell r="C13">
            <v>0.1</v>
          </cell>
          <cell r="D13">
            <v>8.3333333333333329E-2</v>
          </cell>
          <cell r="E13">
            <v>0.21621621621621623</v>
          </cell>
          <cell r="F13">
            <v>0.25925925925925924</v>
          </cell>
          <cell r="G13">
            <v>0.21764705882352942</v>
          </cell>
          <cell r="H13">
            <v>0.35782747603833864</v>
          </cell>
        </row>
        <row r="21">
          <cell r="B21">
            <v>16</v>
          </cell>
          <cell r="C21">
            <v>53</v>
          </cell>
          <cell r="D21">
            <v>101</v>
          </cell>
          <cell r="E21">
            <v>335</v>
          </cell>
        </row>
        <row r="22">
          <cell r="B22">
            <v>20</v>
          </cell>
          <cell r="C22">
            <v>50</v>
          </cell>
          <cell r="D22">
            <v>111</v>
          </cell>
          <cell r="E22">
            <v>306</v>
          </cell>
        </row>
        <row r="23">
          <cell r="B23">
            <v>24</v>
          </cell>
          <cell r="C23">
            <v>59</v>
          </cell>
          <cell r="D23">
            <v>124</v>
          </cell>
          <cell r="E23">
            <v>326</v>
          </cell>
        </row>
        <row r="24">
          <cell r="B24">
            <v>37</v>
          </cell>
          <cell r="C24">
            <v>79</v>
          </cell>
          <cell r="D24">
            <v>162</v>
          </cell>
          <cell r="E24">
            <v>386</v>
          </cell>
        </row>
        <row r="25">
          <cell r="B25">
            <v>27</v>
          </cell>
          <cell r="C25">
            <v>86</v>
          </cell>
          <cell r="D25">
            <v>170</v>
          </cell>
          <cell r="E25">
            <v>446</v>
          </cell>
        </row>
        <row r="37">
          <cell r="B37">
            <v>7</v>
          </cell>
          <cell r="C37">
            <v>9</v>
          </cell>
          <cell r="D37">
            <v>27</v>
          </cell>
          <cell r="E37">
            <v>99</v>
          </cell>
          <cell r="F37">
            <v>96</v>
          </cell>
          <cell r="G37">
            <v>135</v>
          </cell>
          <cell r="H37">
            <v>330</v>
          </cell>
          <cell r="I37">
            <v>407</v>
          </cell>
          <cell r="J37">
            <v>488</v>
          </cell>
        </row>
        <row r="38">
          <cell r="B38">
            <v>50</v>
          </cell>
          <cell r="C38">
            <v>59</v>
          </cell>
          <cell r="D38">
            <v>79</v>
          </cell>
          <cell r="E38">
            <v>306</v>
          </cell>
          <cell r="F38">
            <v>326</v>
          </cell>
          <cell r="G38">
            <v>386</v>
          </cell>
          <cell r="H38">
            <v>1209</v>
          </cell>
          <cell r="I38">
            <v>1301</v>
          </cell>
          <cell r="J38">
            <v>1445</v>
          </cell>
        </row>
        <row r="39">
          <cell r="B39">
            <v>0.14000000000000001</v>
          </cell>
          <cell r="C39">
            <v>0.15254237288135594</v>
          </cell>
          <cell r="D39">
            <v>0.34177215189873417</v>
          </cell>
          <cell r="E39">
            <v>0.3235294117647059</v>
          </cell>
          <cell r="F39">
            <v>0.29447852760736198</v>
          </cell>
          <cell r="G39">
            <v>0.34974093264248707</v>
          </cell>
          <cell r="H39">
            <v>0.27295285359801491</v>
          </cell>
          <cell r="I39">
            <v>0.31283627978478096</v>
          </cell>
          <cell r="J39">
            <v>0.33771626297577856</v>
          </cell>
        </row>
        <row r="49">
          <cell r="C49">
            <v>3</v>
          </cell>
          <cell r="D49">
            <v>5</v>
          </cell>
          <cell r="E49">
            <v>5</v>
          </cell>
        </row>
        <row r="50">
          <cell r="C50">
            <v>2</v>
          </cell>
          <cell r="D50">
            <v>3</v>
          </cell>
          <cell r="E50">
            <v>4</v>
          </cell>
        </row>
        <row r="51">
          <cell r="C51">
            <v>2</v>
          </cell>
          <cell r="D51">
            <v>3</v>
          </cell>
          <cell r="E51">
            <v>1</v>
          </cell>
        </row>
        <row r="52">
          <cell r="C52">
            <v>7</v>
          </cell>
          <cell r="D52">
            <v>11</v>
          </cell>
          <cell r="E52">
            <v>10</v>
          </cell>
        </row>
        <row r="53">
          <cell r="C53">
            <v>5</v>
          </cell>
          <cell r="D53">
            <v>9</v>
          </cell>
          <cell r="E53">
            <v>8</v>
          </cell>
        </row>
        <row r="54">
          <cell r="C54">
            <v>6</v>
          </cell>
          <cell r="D54">
            <v>4</v>
          </cell>
          <cell r="E54">
            <v>8</v>
          </cell>
        </row>
        <row r="55">
          <cell r="C55">
            <v>14</v>
          </cell>
          <cell r="D55">
            <v>13</v>
          </cell>
          <cell r="E55">
            <v>14</v>
          </cell>
        </row>
        <row r="56">
          <cell r="C56">
            <v>25</v>
          </cell>
          <cell r="D56">
            <v>26</v>
          </cell>
          <cell r="E56">
            <v>30</v>
          </cell>
        </row>
        <row r="79">
          <cell r="B79">
            <v>12</v>
          </cell>
          <cell r="C79">
            <v>12</v>
          </cell>
          <cell r="D79">
            <v>19</v>
          </cell>
          <cell r="E79">
            <v>78</v>
          </cell>
          <cell r="F79">
            <v>78</v>
          </cell>
          <cell r="G79">
            <v>108</v>
          </cell>
          <cell r="H79">
            <v>354</v>
          </cell>
          <cell r="I79">
            <v>395</v>
          </cell>
          <cell r="J79">
            <v>519</v>
          </cell>
        </row>
        <row r="80">
          <cell r="B80">
            <v>17</v>
          </cell>
          <cell r="C80">
            <v>19</v>
          </cell>
          <cell r="D80">
            <v>23</v>
          </cell>
          <cell r="E80">
            <v>100</v>
          </cell>
          <cell r="F80">
            <v>104</v>
          </cell>
          <cell r="G80">
            <v>145</v>
          </cell>
          <cell r="H80">
            <v>469</v>
          </cell>
          <cell r="I80">
            <v>513</v>
          </cell>
          <cell r="J80">
            <v>682</v>
          </cell>
        </row>
        <row r="81">
          <cell r="B81">
            <v>23</v>
          </cell>
          <cell r="C81">
            <v>21</v>
          </cell>
          <cell r="D81">
            <v>27</v>
          </cell>
          <cell r="E81">
            <v>117</v>
          </cell>
          <cell r="F81">
            <v>119</v>
          </cell>
          <cell r="G81">
            <v>161</v>
          </cell>
          <cell r="H81">
            <v>530</v>
          </cell>
          <cell r="I81">
            <v>577</v>
          </cell>
          <cell r="J81">
            <v>759</v>
          </cell>
        </row>
        <row r="82">
          <cell r="B82">
            <v>0.52173913043478259</v>
          </cell>
          <cell r="C82">
            <v>0.5714285714285714</v>
          </cell>
          <cell r="D82">
            <v>0.70370370370370372</v>
          </cell>
          <cell r="E82">
            <v>0.66666666666666663</v>
          </cell>
          <cell r="F82">
            <v>0.65546218487394958</v>
          </cell>
          <cell r="G82">
            <v>0.67080745341614911</v>
          </cell>
          <cell r="H82">
            <v>0.66792452830188676</v>
          </cell>
          <cell r="I82">
            <v>0.68457538994800693</v>
          </cell>
          <cell r="J82">
            <v>0.6837944664031621</v>
          </cell>
        </row>
        <row r="83">
          <cell r="B83">
            <v>0.73913043478260865</v>
          </cell>
          <cell r="C83">
            <v>0.90476190476190477</v>
          </cell>
          <cell r="D83">
            <v>0.85185185185185186</v>
          </cell>
          <cell r="E83">
            <v>0.85470085470085466</v>
          </cell>
          <cell r="F83">
            <v>0.87394957983193278</v>
          </cell>
          <cell r="G83">
            <v>0.90062111801242239</v>
          </cell>
          <cell r="H83">
            <v>0.88490566037735852</v>
          </cell>
          <cell r="I83">
            <v>0.8890814558058926</v>
          </cell>
          <cell r="J83">
            <v>0.89855072463768115</v>
          </cell>
        </row>
        <row r="119">
          <cell r="B119">
            <v>2994425.6399999997</v>
          </cell>
          <cell r="C119">
            <v>4256524.87</v>
          </cell>
          <cell r="D119">
            <v>1913711.14</v>
          </cell>
          <cell r="E119">
            <v>3054887.2166666668</v>
          </cell>
          <cell r="F119">
            <v>21509486.640000001</v>
          </cell>
          <cell r="G119">
            <v>27348491.5</v>
          </cell>
          <cell r="H119">
            <v>22550243.629999999</v>
          </cell>
          <cell r="I119">
            <v>23802740.59</v>
          </cell>
          <cell r="J119">
            <v>38736842.280000009</v>
          </cell>
          <cell r="K119">
            <v>53359042.309999973</v>
          </cell>
          <cell r="L119">
            <v>44994364.359999999</v>
          </cell>
          <cell r="M119">
            <v>45696749.649999999</v>
          </cell>
        </row>
        <row r="120">
          <cell r="B120">
            <v>266317.59000000003</v>
          </cell>
          <cell r="C120">
            <v>1793014.97</v>
          </cell>
          <cell r="D120">
            <v>2508537.2400000002</v>
          </cell>
          <cell r="E120">
            <v>1522623.2666666668</v>
          </cell>
          <cell r="F120">
            <v>2619382.8699999996</v>
          </cell>
          <cell r="G120">
            <v>11435746.949999999</v>
          </cell>
          <cell r="H120">
            <v>13153137.84</v>
          </cell>
          <cell r="I120">
            <v>9069422.5533333328</v>
          </cell>
          <cell r="J120">
            <v>7099284.6199999992</v>
          </cell>
          <cell r="K120">
            <v>35685925.820000023</v>
          </cell>
          <cell r="L120">
            <v>35127984.07</v>
          </cell>
          <cell r="M120">
            <v>25971064.836666673</v>
          </cell>
        </row>
        <row r="121">
          <cell r="B121">
            <v>3260743.2299999995</v>
          </cell>
          <cell r="C121">
            <v>6049539.8399999999</v>
          </cell>
          <cell r="D121">
            <v>4422248.38</v>
          </cell>
          <cell r="E121">
            <v>4577510.4833333334</v>
          </cell>
          <cell r="F121">
            <v>24128869.509999998</v>
          </cell>
          <cell r="G121">
            <v>38784238.450000003</v>
          </cell>
          <cell r="H121">
            <v>35703381.469999999</v>
          </cell>
          <cell r="I121">
            <v>32872163.143333334</v>
          </cell>
          <cell r="J121">
            <v>45836126.900000006</v>
          </cell>
          <cell r="K121">
            <v>89044968.129999995</v>
          </cell>
          <cell r="L121">
            <v>80122348.430000007</v>
          </cell>
          <cell r="M121">
            <v>71667814.486666664</v>
          </cell>
        </row>
        <row r="122">
          <cell r="B122">
            <v>91</v>
          </cell>
          <cell r="C122">
            <v>90</v>
          </cell>
          <cell r="D122">
            <v>90</v>
          </cell>
          <cell r="E122">
            <v>90.333333333333329</v>
          </cell>
          <cell r="F122">
            <v>580</v>
          </cell>
          <cell r="G122">
            <v>580</v>
          </cell>
          <cell r="H122">
            <v>595</v>
          </cell>
          <cell r="I122">
            <v>585</v>
          </cell>
          <cell r="J122">
            <v>2720</v>
          </cell>
          <cell r="K122">
            <v>2743</v>
          </cell>
          <cell r="L122">
            <v>2802</v>
          </cell>
          <cell r="M122">
            <v>2755</v>
          </cell>
        </row>
        <row r="123">
          <cell r="B123">
            <v>35832.343186813181</v>
          </cell>
          <cell r="C123">
            <v>67217.109333333327</v>
          </cell>
          <cell r="D123">
            <v>49136.093111111113</v>
          </cell>
          <cell r="E123">
            <v>50728.515210419202</v>
          </cell>
          <cell r="F123">
            <v>41601.499155172409</v>
          </cell>
          <cell r="G123">
            <v>66869.37663793104</v>
          </cell>
          <cell r="H123">
            <v>60005.683142857139</v>
          </cell>
          <cell r="I123">
            <v>56158.852978653529</v>
          </cell>
          <cell r="J123">
            <v>16851.51724264706</v>
          </cell>
          <cell r="K123">
            <v>32462.620535909587</v>
          </cell>
          <cell r="L123">
            <v>28594.699653818705</v>
          </cell>
          <cell r="M123">
            <v>25969.61247745845</v>
          </cell>
        </row>
        <row r="159">
          <cell r="C159">
            <v>251</v>
          </cell>
          <cell r="D159">
            <v>292</v>
          </cell>
          <cell r="E159">
            <v>273</v>
          </cell>
          <cell r="F159">
            <v>333</v>
          </cell>
          <cell r="G159">
            <v>288</v>
          </cell>
          <cell r="H159">
            <v>331</v>
          </cell>
          <cell r="I159">
            <v>1161</v>
          </cell>
          <cell r="J159">
            <v>1131</v>
          </cell>
          <cell r="K159">
            <v>1232</v>
          </cell>
          <cell r="L159">
            <v>5594</v>
          </cell>
          <cell r="M159">
            <v>5745</v>
          </cell>
          <cell r="N159">
            <v>5798</v>
          </cell>
        </row>
        <row r="160">
          <cell r="C160">
            <v>548</v>
          </cell>
          <cell r="D160">
            <v>570</v>
          </cell>
          <cell r="E160">
            <v>505</v>
          </cell>
          <cell r="F160">
            <v>647</v>
          </cell>
          <cell r="G160">
            <v>568</v>
          </cell>
          <cell r="H160">
            <v>639</v>
          </cell>
          <cell r="I160">
            <v>2004</v>
          </cell>
          <cell r="J160">
            <v>2022</v>
          </cell>
          <cell r="K160">
            <v>2142</v>
          </cell>
          <cell r="L160">
            <v>9399</v>
          </cell>
          <cell r="M160">
            <v>9673</v>
          </cell>
          <cell r="N160">
            <v>10085</v>
          </cell>
        </row>
        <row r="161">
          <cell r="C161">
            <v>0.45802919708029199</v>
          </cell>
          <cell r="D161">
            <v>0.512280701754386</v>
          </cell>
          <cell r="E161">
            <v>0.54059405940594063</v>
          </cell>
          <cell r="F161">
            <v>0.51468315301391032</v>
          </cell>
          <cell r="G161">
            <v>0.50704225352112675</v>
          </cell>
          <cell r="H161">
            <v>0.51799687010954598</v>
          </cell>
          <cell r="I161">
            <v>0.5793413173652695</v>
          </cell>
          <cell r="J161">
            <v>0.55934718100890213</v>
          </cell>
          <cell r="K161">
            <v>0.57516339869281041</v>
          </cell>
          <cell r="L161">
            <v>0.59516969890413873</v>
          </cell>
          <cell r="M161">
            <v>0.59392122402563841</v>
          </cell>
          <cell r="N161">
            <v>0.57491323748140799</v>
          </cell>
        </row>
        <row r="162">
          <cell r="C162">
            <v>170</v>
          </cell>
          <cell r="D162">
            <v>230</v>
          </cell>
          <cell r="E162">
            <v>257</v>
          </cell>
          <cell r="F162">
            <v>305</v>
          </cell>
          <cell r="G162">
            <v>341</v>
          </cell>
          <cell r="H162">
            <v>429</v>
          </cell>
          <cell r="I162">
            <v>647</v>
          </cell>
          <cell r="J162">
            <v>747</v>
          </cell>
          <cell r="K162">
            <v>985</v>
          </cell>
          <cell r="L162">
            <v>3487</v>
          </cell>
          <cell r="M162">
            <v>3786</v>
          </cell>
          <cell r="N162">
            <v>4347</v>
          </cell>
        </row>
        <row r="163">
          <cell r="C163">
            <v>383</v>
          </cell>
          <cell r="D163">
            <v>419</v>
          </cell>
          <cell r="E163">
            <v>426</v>
          </cell>
          <cell r="F163">
            <v>475</v>
          </cell>
          <cell r="G163">
            <v>446</v>
          </cell>
          <cell r="H163">
            <v>502</v>
          </cell>
          <cell r="I163">
            <v>1387</v>
          </cell>
          <cell r="J163">
            <v>1439</v>
          </cell>
          <cell r="K163">
            <v>1554</v>
          </cell>
          <cell r="L163">
            <v>6307</v>
          </cell>
          <cell r="M163">
            <v>6494</v>
          </cell>
          <cell r="N163">
            <v>6884</v>
          </cell>
        </row>
        <row r="164">
          <cell r="C164">
            <v>0.44386422976501305</v>
          </cell>
          <cell r="D164">
            <v>0.54892601431980903</v>
          </cell>
          <cell r="E164">
            <v>0.60328638497652587</v>
          </cell>
          <cell r="F164">
            <v>0.64210526315789473</v>
          </cell>
          <cell r="G164">
            <v>0.76457399103139012</v>
          </cell>
          <cell r="H164">
            <v>0.85458167330677304</v>
          </cell>
          <cell r="I164">
            <v>0.46647440519105982</v>
          </cell>
          <cell r="J164">
            <v>0.51911049339819315</v>
          </cell>
          <cell r="K164">
            <v>0.63384813384813388</v>
          </cell>
          <cell r="L164">
            <v>0.55287775487553514</v>
          </cell>
          <cell r="M164">
            <v>0.58299969202340618</v>
          </cell>
          <cell r="N164">
            <v>0.63146426496223129</v>
          </cell>
        </row>
        <row r="165"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</row>
        <row r="166">
          <cell r="C166" t="str">
            <v>-</v>
          </cell>
          <cell r="D166" t="str">
            <v>-</v>
          </cell>
          <cell r="E166" t="str">
            <v>-</v>
          </cell>
          <cell r="F166" t="str">
            <v>-</v>
          </cell>
          <cell r="G166" t="str">
            <v>-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  <cell r="L166" t="str">
            <v>-</v>
          </cell>
          <cell r="M166" t="str">
            <v>-</v>
          </cell>
          <cell r="N166" t="str">
            <v>-</v>
          </cell>
        </row>
        <row r="167">
          <cell r="C167" t="str">
            <v>-</v>
          </cell>
          <cell r="D167" t="str">
            <v>-</v>
          </cell>
          <cell r="E167" t="str">
            <v>-</v>
          </cell>
          <cell r="F167" t="str">
            <v>-</v>
          </cell>
          <cell r="G167" t="str">
            <v>-</v>
          </cell>
          <cell r="H167" t="str">
            <v>-</v>
          </cell>
          <cell r="I167" t="str">
            <v>-</v>
          </cell>
          <cell r="J167" t="str">
            <v>-</v>
          </cell>
          <cell r="K167" t="str">
            <v>-</v>
          </cell>
          <cell r="L167" t="str">
            <v>-</v>
          </cell>
          <cell r="M167" t="str">
            <v>-</v>
          </cell>
          <cell r="N167" t="str">
            <v>-</v>
          </cell>
        </row>
        <row r="181">
          <cell r="B181">
            <v>567</v>
          </cell>
          <cell r="C181">
            <v>520</v>
          </cell>
          <cell r="D181">
            <v>537</v>
          </cell>
          <cell r="E181">
            <v>667</v>
          </cell>
          <cell r="F181">
            <v>638</v>
          </cell>
          <cell r="G181">
            <v>2061</v>
          </cell>
          <cell r="H181">
            <v>11549</v>
          </cell>
        </row>
        <row r="182">
          <cell r="B182">
            <v>1330</v>
          </cell>
          <cell r="C182">
            <v>1230</v>
          </cell>
          <cell r="D182">
            <v>1166</v>
          </cell>
          <cell r="E182">
            <v>1265</v>
          </cell>
          <cell r="F182">
            <v>1256</v>
          </cell>
          <cell r="G182">
            <v>4553</v>
          </cell>
          <cell r="H182">
            <v>21897</v>
          </cell>
        </row>
        <row r="183">
          <cell r="B183">
            <v>0.4263157894736842</v>
          </cell>
          <cell r="C183">
            <v>0.42276422764227645</v>
          </cell>
          <cell r="D183">
            <v>0.46054888507718694</v>
          </cell>
          <cell r="E183">
            <v>0.52727272727272723</v>
          </cell>
          <cell r="F183">
            <v>0.5079617834394905</v>
          </cell>
          <cell r="G183">
            <v>0.45266857017351197</v>
          </cell>
          <cell r="H183">
            <v>0.52742384801570996</v>
          </cell>
        </row>
        <row r="196">
          <cell r="C196">
            <v>430</v>
          </cell>
          <cell r="D196">
            <v>464</v>
          </cell>
          <cell r="E196">
            <v>520</v>
          </cell>
          <cell r="F196">
            <v>536</v>
          </cell>
          <cell r="G196">
            <v>485</v>
          </cell>
          <cell r="H196">
            <v>1732</v>
          </cell>
          <cell r="I196">
            <v>8403</v>
          </cell>
        </row>
        <row r="197">
          <cell r="C197">
            <v>747</v>
          </cell>
          <cell r="D197">
            <v>771</v>
          </cell>
          <cell r="E197">
            <v>821</v>
          </cell>
          <cell r="F197">
            <v>802</v>
          </cell>
          <cell r="G197">
            <v>804</v>
          </cell>
          <cell r="H197">
            <v>2878</v>
          </cell>
          <cell r="I197">
            <v>12502</v>
          </cell>
        </row>
        <row r="198">
          <cell r="C198">
            <v>0.57563587684069595</v>
          </cell>
          <cell r="D198">
            <v>0.60181582360570696</v>
          </cell>
          <cell r="E198">
            <v>0.63337393422655297</v>
          </cell>
          <cell r="F198">
            <v>0.66832917705735695</v>
          </cell>
          <cell r="G198">
            <v>0.60323383084577098</v>
          </cell>
          <cell r="H198">
            <v>0.60180681028492011</v>
          </cell>
          <cell r="I198">
            <v>0.67213245880659089</v>
          </cell>
        </row>
        <row r="199">
          <cell r="C199">
            <v>358</v>
          </cell>
          <cell r="D199">
            <v>374</v>
          </cell>
          <cell r="E199">
            <v>395</v>
          </cell>
          <cell r="F199">
            <v>442</v>
          </cell>
          <cell r="G199">
            <v>401</v>
          </cell>
          <cell r="H199">
            <v>1338</v>
          </cell>
          <cell r="I199">
            <v>6270</v>
          </cell>
        </row>
        <row r="200">
          <cell r="C200">
            <v>519</v>
          </cell>
          <cell r="D200">
            <v>518</v>
          </cell>
          <cell r="E200">
            <v>485</v>
          </cell>
          <cell r="F200">
            <v>605</v>
          </cell>
          <cell r="G200">
            <v>556</v>
          </cell>
          <cell r="H200">
            <v>1924</v>
          </cell>
          <cell r="I200">
            <v>8163</v>
          </cell>
        </row>
        <row r="201">
          <cell r="C201">
            <v>0.68978805394990395</v>
          </cell>
          <cell r="D201">
            <v>0.72200772200772201</v>
          </cell>
          <cell r="E201">
            <v>0.81443298969072198</v>
          </cell>
          <cell r="F201">
            <v>0.73057851239669402</v>
          </cell>
          <cell r="G201">
            <v>0.72122302158273399</v>
          </cell>
          <cell r="H201">
            <v>0.69542619542619544</v>
          </cell>
          <cell r="I201">
            <v>0.76809996324880558</v>
          </cell>
        </row>
        <row r="202">
          <cell r="C202" t="str">
            <v>-</v>
          </cell>
          <cell r="D202" t="str">
            <v>-</v>
          </cell>
          <cell r="E202" t="str">
            <v>-</v>
          </cell>
          <cell r="F202" t="str">
            <v>-</v>
          </cell>
          <cell r="G202" t="str">
            <v>-</v>
          </cell>
          <cell r="H202" t="str">
            <v>-</v>
          </cell>
          <cell r="I202" t="str">
            <v>-</v>
          </cell>
        </row>
        <row r="203">
          <cell r="C203" t="str">
            <v>-</v>
          </cell>
          <cell r="D203" t="str">
            <v>-</v>
          </cell>
          <cell r="E203" t="str">
            <v>-</v>
          </cell>
          <cell r="F203" t="str">
            <v>-</v>
          </cell>
          <cell r="G203" t="str">
            <v>-</v>
          </cell>
          <cell r="H203" t="str">
            <v>-</v>
          </cell>
          <cell r="I203" t="str">
            <v>-</v>
          </cell>
        </row>
        <row r="204">
          <cell r="C204" t="str">
            <v>-</v>
          </cell>
          <cell r="D204" t="str">
            <v>-</v>
          </cell>
          <cell r="E204" t="str">
            <v>-</v>
          </cell>
          <cell r="F204" t="str">
            <v>-</v>
          </cell>
          <cell r="G204" t="str">
            <v>-</v>
          </cell>
          <cell r="H204" t="str">
            <v>-</v>
          </cell>
          <cell r="I204" t="str">
            <v>-</v>
          </cell>
        </row>
        <row r="218">
          <cell r="B218">
            <v>0.64406779661017</v>
          </cell>
          <cell r="C218">
            <v>0.63636363636363602</v>
          </cell>
          <cell r="D218">
            <v>0.60674157303370801</v>
          </cell>
          <cell r="E218">
            <v>0.65445026178010501</v>
          </cell>
          <cell r="F218">
            <v>0.67213114754098402</v>
          </cell>
          <cell r="G218">
            <v>0.725026852846402</v>
          </cell>
          <cell r="H218">
            <v>0.77826925258024304</v>
          </cell>
        </row>
        <row r="219">
          <cell r="B219">
            <v>0.62790697674418605</v>
          </cell>
          <cell r="C219">
            <v>0.62222222222222201</v>
          </cell>
          <cell r="D219">
            <v>0.67105263157894701</v>
          </cell>
          <cell r="E219">
            <v>0.67664670658682602</v>
          </cell>
          <cell r="F219">
            <v>0.70068027210884398</v>
          </cell>
          <cell r="G219">
            <v>0.72704081632653095</v>
          </cell>
          <cell r="H219">
            <v>0.77826925258024304</v>
          </cell>
        </row>
        <row r="220">
          <cell r="B220" t="str">
            <v>-</v>
          </cell>
          <cell r="C220" t="str">
            <v>-</v>
          </cell>
          <cell r="D220" t="str">
            <v>-</v>
          </cell>
          <cell r="E220" t="str">
            <v>-</v>
          </cell>
          <cell r="F220" t="str">
            <v>-</v>
          </cell>
          <cell r="G220" t="str">
            <v>-</v>
          </cell>
          <cell r="H220" t="str">
            <v>-</v>
          </cell>
        </row>
        <row r="234">
          <cell r="B234">
            <v>116</v>
          </cell>
          <cell r="C234">
            <v>165</v>
          </cell>
          <cell r="D234">
            <v>170</v>
          </cell>
          <cell r="E234">
            <v>167</v>
          </cell>
          <cell r="F234">
            <v>214</v>
          </cell>
          <cell r="G234">
            <v>876</v>
          </cell>
          <cell r="H234">
            <v>4120</v>
          </cell>
        </row>
        <row r="235">
          <cell r="B235">
            <v>518</v>
          </cell>
          <cell r="C235">
            <v>487</v>
          </cell>
          <cell r="D235">
            <v>610</v>
          </cell>
          <cell r="E235">
            <v>559</v>
          </cell>
          <cell r="F235">
            <v>658</v>
          </cell>
          <cell r="G235">
            <v>2182</v>
          </cell>
          <cell r="H235">
            <v>8700</v>
          </cell>
        </row>
        <row r="236">
          <cell r="B236">
            <v>0.22393822393822399</v>
          </cell>
          <cell r="C236">
            <v>0.33880903490759801</v>
          </cell>
          <cell r="D236">
            <v>0.27868852459016402</v>
          </cell>
          <cell r="E236">
            <v>0.298747763864043</v>
          </cell>
          <cell r="F236">
            <v>0.32522796352583599</v>
          </cell>
          <cell r="G236">
            <v>0.40146654445462898</v>
          </cell>
          <cell r="H236">
            <v>0.47356321839080501</v>
          </cell>
        </row>
        <row r="249">
          <cell r="C249">
            <v>270</v>
          </cell>
          <cell r="D249">
            <v>268</v>
          </cell>
          <cell r="E249">
            <v>269</v>
          </cell>
          <cell r="F249">
            <v>249</v>
          </cell>
          <cell r="G249">
            <v>252</v>
          </cell>
          <cell r="H249">
            <v>2268</v>
          </cell>
          <cell r="I249">
            <v>12445</v>
          </cell>
        </row>
        <row r="250">
          <cell r="C250">
            <v>798</v>
          </cell>
          <cell r="D250">
            <v>844</v>
          </cell>
          <cell r="E250">
            <v>838</v>
          </cell>
          <cell r="F250">
            <v>839</v>
          </cell>
          <cell r="G250">
            <v>860</v>
          </cell>
          <cell r="H250">
            <v>5591</v>
          </cell>
          <cell r="I250">
            <v>25356</v>
          </cell>
        </row>
        <row r="251">
          <cell r="C251">
            <v>0.33834586466165401</v>
          </cell>
          <cell r="D251">
            <v>0.31753554502369702</v>
          </cell>
          <cell r="E251">
            <v>0.32100238663484498</v>
          </cell>
          <cell r="F251">
            <v>0.29678188319427901</v>
          </cell>
          <cell r="G251">
            <v>0.293023255813954</v>
          </cell>
          <cell r="H251">
            <v>0.40565194061885201</v>
          </cell>
          <cell r="I251">
            <v>0.490810853446916</v>
          </cell>
        </row>
        <row r="252">
          <cell r="C252">
            <v>237</v>
          </cell>
          <cell r="D252">
            <v>262</v>
          </cell>
          <cell r="E252">
            <v>291</v>
          </cell>
          <cell r="F252">
            <v>280</v>
          </cell>
          <cell r="G252">
            <v>335</v>
          </cell>
          <cell r="H252">
            <v>2268</v>
          </cell>
          <cell r="I252">
            <v>12445</v>
          </cell>
        </row>
        <row r="253">
          <cell r="C253">
            <v>518</v>
          </cell>
          <cell r="D253">
            <v>487</v>
          </cell>
          <cell r="E253">
            <v>610</v>
          </cell>
          <cell r="F253">
            <v>559</v>
          </cell>
          <cell r="G253">
            <v>658</v>
          </cell>
          <cell r="H253">
            <v>5591</v>
          </cell>
          <cell r="I253">
            <v>25356</v>
          </cell>
        </row>
        <row r="254">
          <cell r="C254">
            <v>0.457528957528958</v>
          </cell>
          <cell r="D254">
            <v>0.537987679671458</v>
          </cell>
          <cell r="E254">
            <v>0.47704918032786903</v>
          </cell>
          <cell r="F254">
            <v>0.50089445438282598</v>
          </cell>
          <cell r="G254">
            <v>0.50911854103343501</v>
          </cell>
          <cell r="H254">
            <v>0.40565194061885201</v>
          </cell>
          <cell r="I254">
            <v>0.490810853446916</v>
          </cell>
        </row>
        <row r="255">
          <cell r="C255" t="str">
            <v>-</v>
          </cell>
          <cell r="D255" t="str">
            <v>-</v>
          </cell>
          <cell r="E255" t="str">
            <v>-</v>
          </cell>
          <cell r="F255" t="str">
            <v>-</v>
          </cell>
          <cell r="G255" t="str">
            <v>-</v>
          </cell>
          <cell r="H255" t="str">
            <v>-</v>
          </cell>
          <cell r="I255" t="str">
            <v>-</v>
          </cell>
        </row>
        <row r="256">
          <cell r="C256" t="str">
            <v>-</v>
          </cell>
          <cell r="D256" t="str">
            <v>-</v>
          </cell>
          <cell r="E256" t="str">
            <v>-</v>
          </cell>
          <cell r="F256" t="str">
            <v>-</v>
          </cell>
          <cell r="G256" t="str">
            <v>-</v>
          </cell>
          <cell r="H256" t="str">
            <v>-</v>
          </cell>
          <cell r="I256" t="str">
            <v>-</v>
          </cell>
        </row>
        <row r="257">
          <cell r="C257" t="str">
            <v>-</v>
          </cell>
          <cell r="D257" t="str">
            <v>-</v>
          </cell>
          <cell r="E257" t="str">
            <v>-</v>
          </cell>
          <cell r="F257" t="str">
            <v>-</v>
          </cell>
          <cell r="G257" t="str">
            <v>-</v>
          </cell>
          <cell r="H257" t="str">
            <v>-</v>
          </cell>
          <cell r="I257" t="str">
            <v>-</v>
          </cell>
        </row>
        <row r="282">
          <cell r="C282">
            <v>131</v>
          </cell>
          <cell r="D282">
            <v>136</v>
          </cell>
          <cell r="E282">
            <v>142</v>
          </cell>
          <cell r="F282">
            <v>155</v>
          </cell>
          <cell r="G282">
            <v>153</v>
          </cell>
          <cell r="H282">
            <v>678</v>
          </cell>
          <cell r="I282">
            <v>3268</v>
          </cell>
        </row>
        <row r="283">
          <cell r="C283">
            <v>2881</v>
          </cell>
          <cell r="D283">
            <v>3019</v>
          </cell>
          <cell r="E283">
            <v>3008</v>
          </cell>
          <cell r="F283">
            <v>3083</v>
          </cell>
          <cell r="G283">
            <v>3163</v>
          </cell>
          <cell r="H283">
            <v>11436</v>
          </cell>
          <cell r="I283">
            <v>47458</v>
          </cell>
        </row>
        <row r="284">
          <cell r="C284">
            <v>4.5470322804581742E-2</v>
          </cell>
          <cell r="D284">
            <v>4.5048029148724744E-2</v>
          </cell>
          <cell r="E284">
            <v>4.7207446808510641E-2</v>
          </cell>
          <cell r="F284">
            <v>5.0275705481673698E-2</v>
          </cell>
          <cell r="G284">
            <v>4.8371798925071097E-2</v>
          </cell>
          <cell r="H284">
            <v>5.9286463798531003E-2</v>
          </cell>
          <cell r="I284">
            <v>6.8860887521597997E-2</v>
          </cell>
        </row>
        <row r="285">
          <cell r="C285">
            <v>57</v>
          </cell>
          <cell r="D285">
            <v>68</v>
          </cell>
          <cell r="E285">
            <v>86</v>
          </cell>
          <cell r="F285">
            <v>81</v>
          </cell>
          <cell r="G285">
            <v>94</v>
          </cell>
          <cell r="H285">
            <v>865</v>
          </cell>
          <cell r="I285">
            <v>2503</v>
          </cell>
        </row>
        <row r="286">
          <cell r="C286">
            <v>1268</v>
          </cell>
          <cell r="D286">
            <v>1273</v>
          </cell>
          <cell r="E286">
            <v>1411</v>
          </cell>
          <cell r="F286">
            <v>1458</v>
          </cell>
          <cell r="G286">
            <v>1578</v>
          </cell>
          <cell r="H286">
            <v>5320</v>
          </cell>
          <cell r="I286">
            <v>21235</v>
          </cell>
        </row>
        <row r="287">
          <cell r="C287">
            <v>4.4952681388012616E-2</v>
          </cell>
          <cell r="D287">
            <v>5.3417124901806758E-2</v>
          </cell>
          <cell r="E287">
            <v>6.0949681077250177E-2</v>
          </cell>
          <cell r="F287">
            <v>5.5555555555555552E-2</v>
          </cell>
          <cell r="G287">
            <v>5.9569074778200302E-2</v>
          </cell>
          <cell r="H287">
            <v>0.16259398496240601</v>
          </cell>
          <cell r="I287">
            <v>0.117871438662585</v>
          </cell>
        </row>
        <row r="288">
          <cell r="C288">
            <v>1</v>
          </cell>
          <cell r="D288">
            <v>1</v>
          </cell>
          <cell r="E288">
            <v>1</v>
          </cell>
          <cell r="F288" t="str">
            <v>-</v>
          </cell>
          <cell r="G288">
            <v>0</v>
          </cell>
          <cell r="H288">
            <v>53</v>
          </cell>
          <cell r="I288">
            <v>963</v>
          </cell>
        </row>
        <row r="289">
          <cell r="C289">
            <v>58</v>
          </cell>
          <cell r="D289">
            <v>51</v>
          </cell>
          <cell r="E289">
            <v>41</v>
          </cell>
          <cell r="F289">
            <v>38</v>
          </cell>
          <cell r="G289">
            <v>32</v>
          </cell>
          <cell r="H289">
            <v>1220</v>
          </cell>
          <cell r="I289">
            <v>15415</v>
          </cell>
        </row>
        <row r="290">
          <cell r="C290">
            <v>1.7241379310344827E-2</v>
          </cell>
          <cell r="D290">
            <v>1.9607843137254902E-2</v>
          </cell>
          <cell r="E290">
            <v>2.4390243902439025E-2</v>
          </cell>
          <cell r="F290">
            <v>0</v>
          </cell>
          <cell r="G290">
            <v>0</v>
          </cell>
          <cell r="H290">
            <v>4.3442622950819701E-2</v>
          </cell>
          <cell r="I290">
            <v>6.2471618553357103E-2</v>
          </cell>
        </row>
        <row r="304">
          <cell r="C304">
            <v>16</v>
          </cell>
          <cell r="D304">
            <v>33</v>
          </cell>
          <cell r="E304">
            <v>27</v>
          </cell>
          <cell r="F304">
            <v>28</v>
          </cell>
          <cell r="G304">
            <v>27</v>
          </cell>
          <cell r="H304">
            <v>86</v>
          </cell>
          <cell r="I304">
            <v>1120</v>
          </cell>
        </row>
        <row r="305">
          <cell r="C305">
            <v>570</v>
          </cell>
          <cell r="D305">
            <v>505</v>
          </cell>
          <cell r="E305">
            <v>647</v>
          </cell>
          <cell r="F305">
            <v>568</v>
          </cell>
          <cell r="G305">
            <v>639</v>
          </cell>
          <cell r="H305">
            <v>2142</v>
          </cell>
          <cell r="I305">
            <v>10085</v>
          </cell>
        </row>
        <row r="306">
          <cell r="C306">
            <v>2.8070175438596499E-2</v>
          </cell>
          <cell r="D306">
            <v>6.5346534653465405E-2</v>
          </cell>
          <cell r="E306">
            <v>4.1731066460587302E-2</v>
          </cell>
          <cell r="F306">
            <v>4.92957746478873E-2</v>
          </cell>
          <cell r="G306">
            <v>4.2253521126760597E-2</v>
          </cell>
          <cell r="H306">
            <v>4.0149393090569564E-2</v>
          </cell>
          <cell r="I306">
            <v>0.11105602379771938</v>
          </cell>
        </row>
        <row r="307">
          <cell r="C307">
            <v>29</v>
          </cell>
          <cell r="D307">
            <v>45</v>
          </cell>
          <cell r="E307">
            <v>56</v>
          </cell>
          <cell r="F307">
            <v>65</v>
          </cell>
          <cell r="G307">
            <v>74</v>
          </cell>
          <cell r="H307">
            <v>231</v>
          </cell>
          <cell r="I307">
            <v>1123</v>
          </cell>
        </row>
        <row r="308">
          <cell r="C308">
            <v>419</v>
          </cell>
          <cell r="D308">
            <v>426</v>
          </cell>
          <cell r="E308">
            <v>475</v>
          </cell>
          <cell r="F308">
            <v>446</v>
          </cell>
          <cell r="G308">
            <v>502</v>
          </cell>
          <cell r="H308">
            <v>1554</v>
          </cell>
          <cell r="I308">
            <v>6884</v>
          </cell>
        </row>
        <row r="309">
          <cell r="C309">
            <v>6.9212410501193297E-2</v>
          </cell>
          <cell r="D309">
            <v>0.105633802816901</v>
          </cell>
          <cell r="E309">
            <v>0.117894736842105</v>
          </cell>
          <cell r="F309">
            <v>0.14573991031390099</v>
          </cell>
          <cell r="G309">
            <v>0.147410358565737</v>
          </cell>
          <cell r="H309">
            <v>0.14864864864864866</v>
          </cell>
          <cell r="I309">
            <v>0.16313190005810574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29</v>
          </cell>
          <cell r="I310">
            <v>294</v>
          </cell>
        </row>
        <row r="311">
          <cell r="C311">
            <v>2</v>
          </cell>
          <cell r="D311">
            <v>5</v>
          </cell>
          <cell r="E311">
            <v>2</v>
          </cell>
          <cell r="F311">
            <v>2</v>
          </cell>
          <cell r="G311">
            <v>3</v>
          </cell>
          <cell r="H311">
            <v>163</v>
          </cell>
          <cell r="I311">
            <v>2150</v>
          </cell>
        </row>
        <row r="312"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0.17791411042944785</v>
          </cell>
          <cell r="I312">
            <v>0.13674418604651162</v>
          </cell>
        </row>
        <row r="354">
          <cell r="C354">
            <v>95</v>
          </cell>
          <cell r="D354">
            <v>90</v>
          </cell>
          <cell r="E354">
            <v>89</v>
          </cell>
          <cell r="F354">
            <v>65</v>
          </cell>
          <cell r="G354">
            <v>63</v>
          </cell>
          <cell r="H354">
            <v>328</v>
          </cell>
          <cell r="I354">
            <v>1618</v>
          </cell>
        </row>
        <row r="355">
          <cell r="C355">
            <v>747</v>
          </cell>
          <cell r="D355">
            <v>771</v>
          </cell>
          <cell r="E355">
            <v>821</v>
          </cell>
          <cell r="F355">
            <v>802</v>
          </cell>
          <cell r="G355">
            <v>804</v>
          </cell>
          <cell r="H355">
            <v>2878</v>
          </cell>
          <cell r="I355">
            <v>12502</v>
          </cell>
        </row>
        <row r="356">
          <cell r="C356">
            <v>0.127175368139224</v>
          </cell>
          <cell r="D356">
            <v>0.116731517509728</v>
          </cell>
          <cell r="E356">
            <v>0.108404384896468</v>
          </cell>
          <cell r="F356">
            <v>8.1047381546134695E-2</v>
          </cell>
          <cell r="G356">
            <v>7.8358208955223899E-2</v>
          </cell>
          <cell r="H356">
            <v>0.11396803335649756</v>
          </cell>
          <cell r="I356">
            <v>0.12941929291313389</v>
          </cell>
        </row>
        <row r="357">
          <cell r="C357">
            <v>26</v>
          </cell>
          <cell r="D357">
            <v>11</v>
          </cell>
          <cell r="E357">
            <v>6</v>
          </cell>
          <cell r="F357">
            <v>22</v>
          </cell>
          <cell r="G357">
            <v>27</v>
          </cell>
          <cell r="H357">
            <v>113</v>
          </cell>
          <cell r="I357">
            <v>497</v>
          </cell>
        </row>
        <row r="358">
          <cell r="C358">
            <v>519</v>
          </cell>
          <cell r="D358">
            <v>518</v>
          </cell>
          <cell r="E358">
            <v>485</v>
          </cell>
          <cell r="F358">
            <v>605</v>
          </cell>
          <cell r="G358">
            <v>556</v>
          </cell>
          <cell r="H358">
            <v>1924</v>
          </cell>
          <cell r="I358">
            <v>8163</v>
          </cell>
        </row>
        <row r="359">
          <cell r="C359">
            <v>5.0096339113680201E-2</v>
          </cell>
          <cell r="D359">
            <v>2.12355212355212E-2</v>
          </cell>
          <cell r="E359">
            <v>1.2371134020618599E-2</v>
          </cell>
          <cell r="F359">
            <v>3.6363636363636397E-2</v>
          </cell>
          <cell r="G359">
            <v>4.8561151079136701E-2</v>
          </cell>
          <cell r="H359">
            <v>5.8731808731808735E-2</v>
          </cell>
          <cell r="I359">
            <v>6.0884478745559231E-2</v>
          </cell>
        </row>
        <row r="360">
          <cell r="C360" t="str">
            <v>-</v>
          </cell>
          <cell r="D360" t="str">
            <v>-</v>
          </cell>
          <cell r="E360" t="str">
            <v>-</v>
          </cell>
          <cell r="F360" t="str">
            <v>-</v>
          </cell>
          <cell r="G360" t="str">
            <v>-</v>
          </cell>
          <cell r="H360" t="str">
            <v>-</v>
          </cell>
          <cell r="I360" t="str">
            <v>-</v>
          </cell>
        </row>
        <row r="361">
          <cell r="C361" t="str">
            <v>-</v>
          </cell>
          <cell r="D361" t="str">
            <v>-</v>
          </cell>
          <cell r="E361" t="str">
            <v>-</v>
          </cell>
          <cell r="F361" t="str">
            <v>-</v>
          </cell>
          <cell r="G361" t="str">
            <v>-</v>
          </cell>
          <cell r="H361" t="str">
            <v>-</v>
          </cell>
          <cell r="I361" t="str">
            <v>-</v>
          </cell>
        </row>
        <row r="362">
          <cell r="C362" t="str">
            <v>-</v>
          </cell>
          <cell r="D362" t="str">
            <v>-</v>
          </cell>
          <cell r="E362" t="str">
            <v>-</v>
          </cell>
          <cell r="F362" t="str">
            <v>-</v>
          </cell>
          <cell r="G362" t="str">
            <v>-</v>
          </cell>
          <cell r="H362" t="str">
            <v>-</v>
          </cell>
          <cell r="I362" t="str">
            <v>-</v>
          </cell>
        </row>
        <row r="374">
          <cell r="B374">
            <v>12</v>
          </cell>
          <cell r="C374">
            <v>7</v>
          </cell>
          <cell r="D374">
            <v>10</v>
          </cell>
          <cell r="E374">
            <v>41</v>
          </cell>
          <cell r="F374">
            <v>98</v>
          </cell>
          <cell r="G374">
            <v>70</v>
          </cell>
          <cell r="H374">
            <v>104</v>
          </cell>
          <cell r="I374">
            <v>181</v>
          </cell>
          <cell r="J374">
            <v>172</v>
          </cell>
        </row>
        <row r="375">
          <cell r="B375">
            <v>91</v>
          </cell>
          <cell r="C375">
            <v>90</v>
          </cell>
          <cell r="D375">
            <v>90</v>
          </cell>
          <cell r="E375">
            <v>580</v>
          </cell>
          <cell r="F375">
            <v>580</v>
          </cell>
          <cell r="G375">
            <v>595</v>
          </cell>
          <cell r="H375">
            <v>2720</v>
          </cell>
          <cell r="I375">
            <v>2743</v>
          </cell>
          <cell r="J375">
            <v>2802</v>
          </cell>
        </row>
        <row r="376">
          <cell r="B376">
            <v>13.186813186813188</v>
          </cell>
          <cell r="C376">
            <v>7.7777777777777777</v>
          </cell>
          <cell r="D376">
            <v>11.111111111111111</v>
          </cell>
          <cell r="E376">
            <v>7.0689655172413799</v>
          </cell>
          <cell r="F376">
            <v>16.896551724137932</v>
          </cell>
          <cell r="G376">
            <v>11.76470588235294</v>
          </cell>
          <cell r="H376">
            <v>3.8235294117647061</v>
          </cell>
          <cell r="I376">
            <v>6.5986146554866938</v>
          </cell>
          <cell r="J376">
            <v>6.138472519628837</v>
          </cell>
        </row>
        <row r="388">
          <cell r="B388">
            <v>1870610.84</v>
          </cell>
          <cell r="C388">
            <v>1837286.53</v>
          </cell>
          <cell r="D388">
            <v>3418856.0366666699</v>
          </cell>
          <cell r="E388">
            <v>8038734.4800000014</v>
          </cell>
          <cell r="F388">
            <v>9000064.1799999997</v>
          </cell>
          <cell r="G388">
            <v>13153855.63666667</v>
          </cell>
          <cell r="H388">
            <v>27054464.539999977</v>
          </cell>
          <cell r="I388">
            <v>27113177.010002337</v>
          </cell>
          <cell r="J388">
            <v>28733681.760000005</v>
          </cell>
        </row>
        <row r="389">
          <cell r="B389">
            <v>91</v>
          </cell>
          <cell r="C389">
            <v>90</v>
          </cell>
          <cell r="D389">
            <v>90</v>
          </cell>
          <cell r="E389">
            <v>580</v>
          </cell>
          <cell r="F389">
            <v>580</v>
          </cell>
          <cell r="G389">
            <v>595</v>
          </cell>
          <cell r="H389">
            <v>2720</v>
          </cell>
          <cell r="I389">
            <v>2743</v>
          </cell>
          <cell r="J389">
            <v>2802</v>
          </cell>
        </row>
        <row r="390">
          <cell r="B390">
            <v>20556.16307692308</v>
          </cell>
          <cell r="C390">
            <v>20414.294777777777</v>
          </cell>
          <cell r="D390">
            <v>37987.289296296331</v>
          </cell>
          <cell r="E390">
            <v>13859.887034482761</v>
          </cell>
          <cell r="F390">
            <v>15517.352034482758</v>
          </cell>
          <cell r="G390">
            <v>22107.320397759111</v>
          </cell>
          <cell r="H390">
            <v>9946.4943161764622</v>
          </cell>
          <cell r="I390">
            <v>9884.4976339782497</v>
          </cell>
          <cell r="J390">
            <v>10254.704411134906</v>
          </cell>
        </row>
      </sheetData>
      <sheetData sheetId="4">
        <row r="1">
          <cell r="C1" t="str">
            <v>R04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view="pageBreakPreview" topLeftCell="A2" zoomScale="80" zoomScaleNormal="80" zoomScaleSheetLayoutView="80" zoomScalePageLayoutView="80" workbookViewId="0">
      <selection activeCell="A2" sqref="A2:B2"/>
    </sheetView>
  </sheetViews>
  <sheetFormatPr defaultColWidth="8.85546875" defaultRowHeight="15" x14ac:dyDescent="0.25"/>
  <cols>
    <col min="1" max="1" width="33.42578125" style="1" customWidth="1"/>
    <col min="2" max="2" width="9.28515625" style="1" customWidth="1"/>
    <col min="3" max="3" width="46" customWidth="1"/>
    <col min="4" max="4" width="32.28515625" customWidth="1"/>
    <col min="5" max="5" width="24" customWidth="1"/>
    <col min="6" max="6" width="28.28515625" style="2" customWidth="1"/>
    <col min="7" max="7" width="32.85546875" customWidth="1"/>
    <col min="8" max="8" width="25.7109375" customWidth="1"/>
    <col min="9" max="9" width="21.5703125" customWidth="1"/>
    <col min="10" max="10" width="8.85546875" customWidth="1"/>
    <col min="12" max="12" width="8.85546875" customWidth="1"/>
    <col min="13" max="14" width="9.140625" hidden="1" customWidth="1"/>
    <col min="15" max="15" width="17" hidden="1" customWidth="1"/>
    <col min="16" max="16" width="11.7109375" hidden="1" customWidth="1"/>
    <col min="17" max="17" width="17" hidden="1" customWidth="1"/>
    <col min="18" max="18" width="11.7109375" hidden="1" customWidth="1"/>
    <col min="19" max="19" width="9.140625" style="161" hidden="1" customWidth="1"/>
    <col min="20" max="20" width="8.85546875" hidden="1" customWidth="1"/>
    <col min="21" max="21" width="8.85546875" customWidth="1"/>
  </cols>
  <sheetData>
    <row r="1" spans="1:19" ht="41.25" customHeight="1" x14ac:dyDescent="0.25">
      <c r="A1" s="191" t="s">
        <v>66</v>
      </c>
      <c r="B1" s="192"/>
      <c r="C1" s="69" t="s">
        <v>67</v>
      </c>
      <c r="D1" s="69" t="s">
        <v>68</v>
      </c>
      <c r="E1" s="69" t="s">
        <v>69</v>
      </c>
      <c r="F1" s="69" t="s">
        <v>70</v>
      </c>
      <c r="G1" s="69" t="s">
        <v>71</v>
      </c>
      <c r="H1" s="65"/>
    </row>
    <row r="2" spans="1:19" ht="41.25" customHeight="1" thickBot="1" x14ac:dyDescent="0.3">
      <c r="A2" s="193" t="str">
        <f>Q5</f>
        <v>Parzialmente in linea</v>
      </c>
      <c r="B2" s="194"/>
      <c r="C2" s="66" t="str">
        <f>Q9</f>
        <v>Parzialmente in linea</v>
      </c>
      <c r="D2" s="67" t="str">
        <f>Q12</f>
        <v>Parzialmente in linea</v>
      </c>
      <c r="E2" s="68" t="str">
        <f>Q16</f>
        <v>In linea</v>
      </c>
      <c r="F2" s="68" t="str">
        <f>Q18</f>
        <v>In linea</v>
      </c>
      <c r="G2" s="68" t="str">
        <f>Q19</f>
        <v>Non in linea</v>
      </c>
      <c r="H2" s="65"/>
    </row>
    <row r="3" spans="1:19" ht="51" customHeight="1" thickBot="1" x14ac:dyDescent="0.3">
      <c r="A3" s="187" t="s">
        <v>312</v>
      </c>
      <c r="B3" s="187"/>
      <c r="C3" s="187"/>
      <c r="D3" s="187"/>
      <c r="E3" s="187"/>
      <c r="F3" s="187"/>
      <c r="G3" s="187"/>
      <c r="H3" s="187"/>
    </row>
    <row r="4" spans="1:19" ht="47.25" customHeight="1" thickBot="1" x14ac:dyDescent="0.3">
      <c r="A4" s="70" t="s">
        <v>309</v>
      </c>
      <c r="B4" s="171" t="s">
        <v>72</v>
      </c>
      <c r="C4" s="91" t="s">
        <v>0</v>
      </c>
      <c r="D4" s="71" t="s">
        <v>1</v>
      </c>
      <c r="E4" s="88" t="s">
        <v>61</v>
      </c>
      <c r="F4" s="70" t="s">
        <v>63</v>
      </c>
      <c r="G4" s="70" t="s">
        <v>65</v>
      </c>
      <c r="H4" s="70" t="s">
        <v>64</v>
      </c>
      <c r="I4" s="70" t="s">
        <v>311</v>
      </c>
      <c r="M4" s="184">
        <v>2019</v>
      </c>
      <c r="N4" s="184"/>
      <c r="O4" s="184">
        <v>2020</v>
      </c>
      <c r="P4" s="184"/>
      <c r="Q4" s="184">
        <v>2021</v>
      </c>
      <c r="R4" s="184"/>
      <c r="S4" s="161" t="s">
        <v>61</v>
      </c>
    </row>
    <row r="5" spans="1:19" ht="48.75" customHeight="1" thickBot="1" x14ac:dyDescent="0.3">
      <c r="A5" s="188" t="s">
        <v>5</v>
      </c>
      <c r="B5" s="188" t="s">
        <v>73</v>
      </c>
      <c r="C5" s="93" t="s">
        <v>89</v>
      </c>
      <c r="D5" s="84" t="s">
        <v>113</v>
      </c>
      <c r="E5" s="95">
        <v>0.25</v>
      </c>
      <c r="F5" s="173">
        <v>0.33300000000000002</v>
      </c>
      <c r="G5" s="173">
        <v>0.25600000000000001</v>
      </c>
      <c r="H5" s="173">
        <v>0.28599999999999998</v>
      </c>
      <c r="I5" s="173">
        <f>AVERAGE(F5:H5)</f>
        <v>0.29166666666666669</v>
      </c>
      <c r="M5" t="str">
        <f>IF(N5=N6,"In linea","Parzialmente in linea")</f>
        <v>In linea</v>
      </c>
      <c r="N5" t="str">
        <f>IF(F5&gt;S5,"In linea","Non in linea")</f>
        <v>In linea</v>
      </c>
      <c r="O5" t="str">
        <f>IF(P5=P6,"In linea","Parzialmente in linea")</f>
        <v>Parzialmente in linea</v>
      </c>
      <c r="P5" t="str">
        <f>IF(ISBLANK(G5),"In valutazione",IF(G5="Non valutabile","Non valutabile",IF(G5&gt;S5,"In linea",IF(G5&lt;S5,"Non in linea",))))</f>
        <v>In linea</v>
      </c>
      <c r="Q5" t="str">
        <f>IF(R5=R6,"In linea","Parzialmente in linea")</f>
        <v>Parzialmente in linea</v>
      </c>
      <c r="R5" t="str">
        <f>IF(ISBLANK(I5),"In valutazione",IF(I5="Non valutabile","Non valutabile",IF(I5&gt;S5,"In linea",IF(I5&lt;S5,"Non in linea",))))</f>
        <v>In linea</v>
      </c>
      <c r="S5" s="162">
        <v>0.25</v>
      </c>
    </row>
    <row r="6" spans="1:19" ht="45.75" customHeight="1" thickBot="1" x14ac:dyDescent="0.3">
      <c r="A6" s="189"/>
      <c r="B6" s="189"/>
      <c r="C6" s="93" t="s">
        <v>90</v>
      </c>
      <c r="D6" s="94" t="s">
        <v>109</v>
      </c>
      <c r="E6" s="95">
        <v>0.53</v>
      </c>
      <c r="F6" s="173">
        <v>0.59499999999999997</v>
      </c>
      <c r="G6" s="173">
        <v>0.436</v>
      </c>
      <c r="H6" s="173">
        <v>0.52400000000000002</v>
      </c>
      <c r="I6" s="173">
        <f>AVERAGE(F6:H6)</f>
        <v>0.51833333333333331</v>
      </c>
      <c r="N6" t="str">
        <f t="shared" ref="N6:N17" si="0">IF(F6&gt;S6,"In linea","Parzialmente in linea")</f>
        <v>In linea</v>
      </c>
      <c r="P6" t="str">
        <f t="shared" ref="P6:P19" si="1">IF(ISBLANK(G6),"In valutazione",IF(G6="Non valutabile","Non valutabile",IF(G6&gt;S6,"In linea",IF(G6&lt;S6,"Non in linea",))))</f>
        <v>Non in linea</v>
      </c>
      <c r="R6" t="str">
        <f t="shared" ref="R6:R19" si="2">IF(ISBLANK(I6),"In valutazione",IF(I6="Non valutabile","Non valutabile",IF(I6&gt;S6,"In linea",IF(I6&lt;S6,"Non in linea",))))</f>
        <v>Non in linea</v>
      </c>
      <c r="S6" s="163">
        <v>0.53</v>
      </c>
    </row>
    <row r="7" spans="1:19" ht="30.75" customHeight="1" thickBot="1" x14ac:dyDescent="0.3">
      <c r="A7" s="189"/>
      <c r="B7" s="189"/>
      <c r="C7" s="93" t="s">
        <v>91</v>
      </c>
      <c r="D7" s="94" t="s">
        <v>110</v>
      </c>
      <c r="E7" s="97">
        <v>0.21</v>
      </c>
      <c r="F7" s="172">
        <v>0.39600000000000002</v>
      </c>
      <c r="G7" s="172">
        <v>0.246</v>
      </c>
      <c r="H7" s="172">
        <v>0.25</v>
      </c>
      <c r="I7" s="173">
        <f>AVERAGE(F7:H7)</f>
        <v>0.29733333333333334</v>
      </c>
      <c r="N7" t="str">
        <f t="shared" si="0"/>
        <v>In linea</v>
      </c>
      <c r="P7" t="str">
        <f t="shared" si="1"/>
        <v>In linea</v>
      </c>
      <c r="R7" t="str">
        <f t="shared" si="2"/>
        <v>In linea</v>
      </c>
      <c r="S7" s="163">
        <v>0.21</v>
      </c>
    </row>
    <row r="8" spans="1:19" ht="49.5" customHeight="1" thickBot="1" x14ac:dyDescent="0.3">
      <c r="A8" s="190"/>
      <c r="B8" s="190"/>
      <c r="C8" s="93" t="s">
        <v>92</v>
      </c>
      <c r="D8" s="94" t="s">
        <v>112</v>
      </c>
      <c r="E8" s="98" t="s">
        <v>111</v>
      </c>
      <c r="F8" s="158">
        <f>DOTTORATO!E32</f>
        <v>9</v>
      </c>
      <c r="G8" s="175" t="s">
        <v>310</v>
      </c>
      <c r="H8" s="158">
        <v>8.6999999999999993</v>
      </c>
      <c r="I8" s="158">
        <f>AVERAGE(F8,H8)</f>
        <v>8.85</v>
      </c>
      <c r="N8" t="str">
        <f t="shared" si="0"/>
        <v>In linea</v>
      </c>
      <c r="P8" t="str">
        <f t="shared" si="1"/>
        <v>Non valutabile</v>
      </c>
      <c r="R8" t="str">
        <f t="shared" si="2"/>
        <v>In linea</v>
      </c>
      <c r="S8" s="164">
        <v>8.3000000000000007</v>
      </c>
    </row>
    <row r="9" spans="1:19" ht="48.75" customHeight="1" thickBot="1" x14ac:dyDescent="0.3">
      <c r="A9" s="185" t="s">
        <v>93</v>
      </c>
      <c r="B9" s="188" t="s">
        <v>97</v>
      </c>
      <c r="C9" s="99" t="s">
        <v>94</v>
      </c>
      <c r="D9" s="100" t="s">
        <v>114</v>
      </c>
      <c r="E9" s="100">
        <v>3.7</v>
      </c>
      <c r="F9" s="84">
        <v>4.0999999999999996</v>
      </c>
      <c r="G9" s="84">
        <v>4.0999999999999996</v>
      </c>
      <c r="H9" s="84">
        <v>3.7</v>
      </c>
      <c r="I9" s="84">
        <f>AVERAGE(F9,H9)</f>
        <v>3.9</v>
      </c>
      <c r="M9" t="str">
        <f>IF(N9=N10,"In linea","Parzialmente in linea")</f>
        <v>In linea</v>
      </c>
      <c r="N9" t="str">
        <f>IF(F9&gt;S9,"In linea","Non in linea")</f>
        <v>In linea</v>
      </c>
      <c r="O9" t="str">
        <f>IF(P9=P10,"In linea","Parzialmente in linea")</f>
        <v>Parzialmente in linea</v>
      </c>
      <c r="P9" t="str">
        <f t="shared" si="1"/>
        <v>In linea</v>
      </c>
      <c r="Q9" t="str">
        <f>IF(R9=R10,"In linea","Parzialmente in linea")</f>
        <v>Parzialmente in linea</v>
      </c>
      <c r="R9" t="str">
        <f t="shared" si="2"/>
        <v>In linea</v>
      </c>
      <c r="S9" s="165">
        <v>3.5</v>
      </c>
    </row>
    <row r="10" spans="1:19" ht="48.75" customHeight="1" thickBot="1" x14ac:dyDescent="0.3">
      <c r="A10" s="195"/>
      <c r="B10" s="189"/>
      <c r="C10" s="93" t="s">
        <v>95</v>
      </c>
      <c r="D10" s="168" t="s">
        <v>116</v>
      </c>
      <c r="E10" s="101">
        <v>0.65</v>
      </c>
      <c r="F10" s="172">
        <f>PSTRAT_DATA!D104</f>
        <v>0.6871686108165429</v>
      </c>
      <c r="G10" s="175" t="s">
        <v>310</v>
      </c>
      <c r="H10" s="175" t="s">
        <v>310</v>
      </c>
      <c r="I10" s="175" t="s">
        <v>310</v>
      </c>
      <c r="N10" t="str">
        <f>IF(F10&gt;S10,"In linea","Non in linea")</f>
        <v>In linea</v>
      </c>
      <c r="P10" t="str">
        <f t="shared" si="1"/>
        <v>Non valutabile</v>
      </c>
      <c r="R10" t="str">
        <f t="shared" si="2"/>
        <v>Non valutabile</v>
      </c>
      <c r="S10" s="166">
        <v>0.65</v>
      </c>
    </row>
    <row r="11" spans="1:19" ht="78" customHeight="1" thickBot="1" x14ac:dyDescent="0.3">
      <c r="A11" s="186"/>
      <c r="B11" s="189"/>
      <c r="C11" s="93" t="s">
        <v>305</v>
      </c>
      <c r="D11" s="102" t="s">
        <v>115</v>
      </c>
      <c r="E11" s="103" t="s">
        <v>96</v>
      </c>
      <c r="F11" s="158">
        <v>0</v>
      </c>
      <c r="G11" s="158">
        <v>0</v>
      </c>
      <c r="H11" s="158">
        <v>0</v>
      </c>
      <c r="I11" s="158">
        <f>AVERAGE(F11,H11)</f>
        <v>0</v>
      </c>
      <c r="N11" t="str">
        <f>IF(F11&gt;S11,"In linea","Non in linea")</f>
        <v>Non in linea</v>
      </c>
      <c r="P11">
        <f t="shared" si="1"/>
        <v>0</v>
      </c>
      <c r="R11">
        <f t="shared" si="2"/>
        <v>0</v>
      </c>
      <c r="S11" s="164">
        <v>0</v>
      </c>
    </row>
    <row r="12" spans="1:19" ht="66" customHeight="1" thickBot="1" x14ac:dyDescent="0.3">
      <c r="A12" s="181" t="s">
        <v>98</v>
      </c>
      <c r="B12" s="188" t="s">
        <v>74</v>
      </c>
      <c r="C12" s="99" t="s">
        <v>100</v>
      </c>
      <c r="D12" s="84" t="s">
        <v>117</v>
      </c>
      <c r="E12" s="104">
        <v>0.1</v>
      </c>
      <c r="F12" s="84">
        <v>8.1</v>
      </c>
      <c r="G12" s="84">
        <v>5.6</v>
      </c>
      <c r="H12" s="84">
        <v>9.5</v>
      </c>
      <c r="I12" s="84">
        <f>AVERAGE(F12,H12)</f>
        <v>8.8000000000000007</v>
      </c>
      <c r="M12" t="str">
        <f>IF(N12=N13,"In linea","Parzialmente in linea")</f>
        <v>Parzialmente in linea</v>
      </c>
      <c r="N12" t="str">
        <f>IF(F12&gt;S12,"In linea","Parzialmente in linea")</f>
        <v>Parzialmente in linea</v>
      </c>
      <c r="O12" t="str">
        <f>IF(P12=P13=P14=P15,"In linea","Parzialmente in linea")</f>
        <v>Parzialmente in linea</v>
      </c>
      <c r="P12" t="str">
        <f t="shared" si="1"/>
        <v>Non in linea</v>
      </c>
      <c r="Q12" t="str">
        <f>IF(R12=R13=R14=R15,"In linea","Parzialmente in linea")</f>
        <v>Parzialmente in linea</v>
      </c>
      <c r="R12" t="str">
        <f t="shared" si="2"/>
        <v>Non in linea</v>
      </c>
      <c r="S12" s="176">
        <v>10</v>
      </c>
    </row>
    <row r="13" spans="1:19" ht="80.25" customHeight="1" thickBot="1" x14ac:dyDescent="0.3">
      <c r="A13" s="182"/>
      <c r="B13" s="189"/>
      <c r="C13" s="99" t="s">
        <v>101</v>
      </c>
      <c r="D13" s="105" t="s">
        <v>118</v>
      </c>
      <c r="E13" s="106">
        <v>0.33</v>
      </c>
      <c r="F13" s="160">
        <v>0.27800000000000002</v>
      </c>
      <c r="G13" s="179">
        <v>0.34699999999999998</v>
      </c>
      <c r="H13" s="179">
        <v>0.41599999999999998</v>
      </c>
      <c r="I13" s="179">
        <f>AVERAGE(F13:H13)</f>
        <v>0.34699999999999998</v>
      </c>
      <c r="N13" t="str">
        <f>IF(F13&gt;S13,"In linea","Non in linea")</f>
        <v>Non in linea</v>
      </c>
      <c r="P13" t="str">
        <f t="shared" si="1"/>
        <v>In linea</v>
      </c>
      <c r="R13" t="str">
        <f t="shared" si="2"/>
        <v>In linea</v>
      </c>
      <c r="S13" s="106">
        <v>0.33</v>
      </c>
    </row>
    <row r="14" spans="1:19" ht="62.25" customHeight="1" thickBot="1" x14ac:dyDescent="0.3">
      <c r="A14" s="182"/>
      <c r="B14" s="189"/>
      <c r="C14" s="93" t="s">
        <v>102</v>
      </c>
      <c r="D14" s="76" t="s">
        <v>119</v>
      </c>
      <c r="E14" s="107">
        <v>0.02</v>
      </c>
      <c r="F14" s="177">
        <v>1.2999999999999999E-2</v>
      </c>
      <c r="G14" s="177">
        <v>3.9E-2</v>
      </c>
      <c r="H14" s="177">
        <v>3.5999999999999997E-2</v>
      </c>
      <c r="I14" s="177">
        <f>AVERAGE(F14:H14)</f>
        <v>2.9333333333333333E-2</v>
      </c>
      <c r="N14" t="str">
        <f>IF(F14&gt;S14,"In linea","Non in linea")</f>
        <v>Non in linea</v>
      </c>
      <c r="P14" t="str">
        <f t="shared" si="1"/>
        <v>In linea</v>
      </c>
      <c r="R14" t="str">
        <f t="shared" si="2"/>
        <v>In linea</v>
      </c>
      <c r="S14" s="107">
        <v>0.02</v>
      </c>
    </row>
    <row r="15" spans="1:19" ht="61.5" customHeight="1" thickBot="1" x14ac:dyDescent="0.3">
      <c r="A15" s="183"/>
      <c r="B15" s="108" t="s">
        <v>99</v>
      </c>
      <c r="C15" s="109" t="s">
        <v>103</v>
      </c>
      <c r="D15" s="76" t="s">
        <v>120</v>
      </c>
      <c r="E15" s="107">
        <v>0.03</v>
      </c>
      <c r="F15" s="177">
        <v>1.6E-2</v>
      </c>
      <c r="G15" s="177">
        <v>5.0999999999999997E-2</v>
      </c>
      <c r="H15" s="177">
        <v>0.04</v>
      </c>
      <c r="I15" s="177">
        <f t="shared" ref="I15:I16" si="3">AVERAGE(F15:H15)</f>
        <v>3.5666666666666673E-2</v>
      </c>
      <c r="N15" t="str">
        <f>IF(F15&gt;S15,"In linea","Non in linea")</f>
        <v>Non in linea</v>
      </c>
      <c r="P15" t="str">
        <f t="shared" si="1"/>
        <v>In linea</v>
      </c>
      <c r="R15" t="str">
        <f t="shared" si="2"/>
        <v>In linea</v>
      </c>
      <c r="S15" s="107">
        <v>0.03</v>
      </c>
    </row>
    <row r="16" spans="1:19" ht="102.75" customHeight="1" thickBot="1" x14ac:dyDescent="0.3">
      <c r="A16" s="185" t="s">
        <v>104</v>
      </c>
      <c r="B16" s="81" t="s">
        <v>121</v>
      </c>
      <c r="C16" s="85" t="s">
        <v>105</v>
      </c>
      <c r="D16" s="92" t="s">
        <v>122</v>
      </c>
      <c r="E16" s="111">
        <v>0.12</v>
      </c>
      <c r="F16" s="177">
        <v>0.122</v>
      </c>
      <c r="G16" s="177">
        <v>0.13700000000000001</v>
      </c>
      <c r="H16" s="177">
        <v>8.5999999999999993E-2</v>
      </c>
      <c r="I16" s="177">
        <f t="shared" si="3"/>
        <v>0.11499999999999999</v>
      </c>
      <c r="M16" t="str">
        <f>IF(N16=N17,"In linea","Parzialmente in linea")</f>
        <v>In linea</v>
      </c>
      <c r="N16" t="str">
        <f t="shared" ref="N16" si="4">IF(F16&gt;S16,"In linea","Non in linea")</f>
        <v>In linea</v>
      </c>
      <c r="O16" t="str">
        <f>IF(P16=P17,"In linea","Parzialmente in linea")</f>
        <v>In linea</v>
      </c>
      <c r="P16" t="str">
        <f t="shared" si="1"/>
        <v>In linea</v>
      </c>
      <c r="Q16" t="str">
        <f>IF(R16=R17,"In linea","Parzialmente in linea")</f>
        <v>In linea</v>
      </c>
      <c r="R16" t="str">
        <f t="shared" si="2"/>
        <v>In linea</v>
      </c>
      <c r="S16" s="111">
        <v>0.11</v>
      </c>
    </row>
    <row r="17" spans="1:19" ht="73.5" customHeight="1" thickBot="1" x14ac:dyDescent="0.3">
      <c r="A17" s="186"/>
      <c r="B17" s="81" t="s">
        <v>75</v>
      </c>
      <c r="C17" s="85" t="s">
        <v>106</v>
      </c>
      <c r="D17" s="169" t="s">
        <v>123</v>
      </c>
      <c r="E17" s="112">
        <v>7000</v>
      </c>
      <c r="F17" s="178">
        <v>38476</v>
      </c>
      <c r="G17" s="178">
        <v>21323</v>
      </c>
      <c r="H17" s="178">
        <v>21903</v>
      </c>
      <c r="I17" s="180">
        <f>AVERAGE(F17:H17)</f>
        <v>27234</v>
      </c>
      <c r="N17" t="str">
        <f t="shared" si="0"/>
        <v>In linea</v>
      </c>
      <c r="P17" t="str">
        <f t="shared" si="1"/>
        <v>In linea</v>
      </c>
      <c r="R17" t="str">
        <f t="shared" si="2"/>
        <v>In linea</v>
      </c>
      <c r="S17" s="112">
        <v>7000</v>
      </c>
    </row>
    <row r="18" spans="1:19" ht="126.75" customHeight="1" thickBot="1" x14ac:dyDescent="0.3">
      <c r="A18" s="85" t="s">
        <v>107</v>
      </c>
      <c r="B18" s="85" t="s">
        <v>76</v>
      </c>
      <c r="C18" s="85" t="s">
        <v>88</v>
      </c>
      <c r="D18" s="113">
        <v>0</v>
      </c>
      <c r="E18" s="113">
        <v>1</v>
      </c>
      <c r="F18" s="110">
        <v>2</v>
      </c>
      <c r="G18" s="110">
        <v>2</v>
      </c>
      <c r="H18" s="110">
        <v>3</v>
      </c>
      <c r="I18" s="110">
        <f>AVERAGE(F18,H18)</f>
        <v>2.5</v>
      </c>
      <c r="M18" t="str">
        <f>N18</f>
        <v>In linea</v>
      </c>
      <c r="N18" t="str">
        <f>IF(F18&gt;=S18,"In linea","Non valutabile")</f>
        <v>In linea</v>
      </c>
      <c r="O18" t="str">
        <f>P18</f>
        <v>In linea</v>
      </c>
      <c r="P18" t="str">
        <f t="shared" si="1"/>
        <v>In linea</v>
      </c>
      <c r="Q18" t="str">
        <f>R18</f>
        <v>In linea</v>
      </c>
      <c r="R18" t="str">
        <f t="shared" si="2"/>
        <v>In linea</v>
      </c>
      <c r="S18" s="161">
        <v>1</v>
      </c>
    </row>
    <row r="19" spans="1:19" ht="74.25" customHeight="1" thickBot="1" x14ac:dyDescent="0.3">
      <c r="A19" s="85" t="s">
        <v>108</v>
      </c>
      <c r="B19" s="85" t="s">
        <v>76</v>
      </c>
      <c r="C19" s="85" t="s">
        <v>306</v>
      </c>
      <c r="D19" s="100" t="s">
        <v>124</v>
      </c>
      <c r="E19" s="170" t="s">
        <v>308</v>
      </c>
      <c r="F19" s="96">
        <v>0</v>
      </c>
      <c r="G19" s="96">
        <v>0</v>
      </c>
      <c r="H19" s="96">
        <v>0</v>
      </c>
      <c r="I19" s="110">
        <f>AVERAGE(F19,H19)</f>
        <v>0</v>
      </c>
      <c r="M19" t="str">
        <f>N19</f>
        <v>Non in linea</v>
      </c>
      <c r="N19" t="str">
        <f>IF(F19&gt;S19,"In linea","Non in linea")</f>
        <v>Non in linea</v>
      </c>
      <c r="O19" t="str">
        <f>P19</f>
        <v>Non in linea</v>
      </c>
      <c r="P19" t="str">
        <f t="shared" si="1"/>
        <v>Non in linea</v>
      </c>
      <c r="Q19" t="str">
        <f>R19</f>
        <v>Non in linea</v>
      </c>
      <c r="R19" t="str">
        <f t="shared" si="2"/>
        <v>Non in linea</v>
      </c>
      <c r="S19" s="161">
        <v>2</v>
      </c>
    </row>
  </sheetData>
  <mergeCells count="13">
    <mergeCell ref="Q4:R4"/>
    <mergeCell ref="A1:B1"/>
    <mergeCell ref="A2:B2"/>
    <mergeCell ref="A9:A11"/>
    <mergeCell ref="M4:N4"/>
    <mergeCell ref="A12:A15"/>
    <mergeCell ref="O4:P4"/>
    <mergeCell ref="A16:A17"/>
    <mergeCell ref="A3:H3"/>
    <mergeCell ref="A5:A8"/>
    <mergeCell ref="B5:B8"/>
    <mergeCell ref="B9:B11"/>
    <mergeCell ref="B12:B14"/>
  </mergeCells>
  <conditionalFormatting sqref="F10:F11">
    <cfRule type="cellIs" dxfId="58" priority="137" operator="greaterThan">
      <formula>0.569</formula>
    </cfRule>
  </conditionalFormatting>
  <conditionalFormatting sqref="F19">
    <cfRule type="cellIs" dxfId="57" priority="126" operator="greaterThan">
      <formula>25456</formula>
    </cfRule>
  </conditionalFormatting>
  <conditionalFormatting sqref="F8">
    <cfRule type="cellIs" dxfId="56" priority="119" operator="greaterThan">
      <formula>0.21</formula>
    </cfRule>
    <cfRule type="cellIs" dxfId="55" priority="120" operator="greaterThan">
      <formula>0.875</formula>
    </cfRule>
  </conditionalFormatting>
  <conditionalFormatting sqref="F10">
    <cfRule type="cellIs" dxfId="54" priority="116" operator="greaterThan">
      <formula>0.65</formula>
    </cfRule>
  </conditionalFormatting>
  <conditionalFormatting sqref="F18">
    <cfRule type="colorScale" priority="92">
      <colorScale>
        <cfvo type="num" val="$S$18"/>
        <cfvo type="num" val="$S$18"/>
        <color theme="5" tint="0.39997558519241921"/>
        <color theme="9"/>
      </colorScale>
    </cfRule>
  </conditionalFormatting>
  <conditionalFormatting sqref="G11">
    <cfRule type="cellIs" dxfId="53" priority="77" operator="greaterThan">
      <formula>0.569</formula>
    </cfRule>
  </conditionalFormatting>
  <conditionalFormatting sqref="G19">
    <cfRule type="cellIs" dxfId="52" priority="76" operator="greaterThan">
      <formula>25456</formula>
    </cfRule>
  </conditionalFormatting>
  <conditionalFormatting sqref="I5 I7">
    <cfRule type="cellIs" dxfId="51" priority="73" operator="lessThan">
      <formula>50</formula>
    </cfRule>
    <cfRule type="cellIs" dxfId="50" priority="74" operator="lessThan">
      <formula>0.5</formula>
    </cfRule>
    <cfRule type="cellIs" dxfId="49" priority="75" operator="lessThan">
      <formula>0.5</formula>
    </cfRule>
  </conditionalFormatting>
  <conditionalFormatting sqref="I5 I7">
    <cfRule type="cellIs" dxfId="48" priority="72" operator="greaterThan">
      <formula>0.25</formula>
    </cfRule>
  </conditionalFormatting>
  <conditionalFormatting sqref="H11">
    <cfRule type="cellIs" dxfId="47" priority="63" operator="greaterThan">
      <formula>0.569</formula>
    </cfRule>
  </conditionalFormatting>
  <conditionalFormatting sqref="I13">
    <cfRule type="cellIs" dxfId="46" priority="61" operator="greaterThan">
      <formula>0.29</formula>
    </cfRule>
    <cfRule type="cellIs" dxfId="45" priority="29" operator="greaterThan">
      <formula>33</formula>
    </cfRule>
  </conditionalFormatting>
  <conditionalFormatting sqref="I17">
    <cfRule type="cellIs" dxfId="44" priority="54" operator="greaterThan">
      <formula>$S$17</formula>
    </cfRule>
    <cfRule type="cellIs" dxfId="43" priority="55" operator="greaterThan">
      <formula>7000</formula>
    </cfRule>
    <cfRule type="cellIs" dxfId="42" priority="56" operator="greaterThan">
      <formula>0.1</formula>
    </cfRule>
    <cfRule type="cellIs" dxfId="41" priority="57" operator="greaterThan">
      <formula>4</formula>
    </cfRule>
  </conditionalFormatting>
  <conditionalFormatting sqref="G18:H18">
    <cfRule type="colorScale" priority="53">
      <colorScale>
        <cfvo type="num" val="$S$18"/>
        <cfvo type="num" val="$S$18"/>
        <color theme="5" tint="0.39997558519241921"/>
        <color theme="9"/>
      </colorScale>
    </cfRule>
  </conditionalFormatting>
  <conditionalFormatting sqref="H19">
    <cfRule type="cellIs" dxfId="40" priority="52" operator="greaterThan">
      <formula>25456</formula>
    </cfRule>
  </conditionalFormatting>
  <conditionalFormatting sqref="F5:H5">
    <cfRule type="cellIs" dxfId="39" priority="49" operator="lessThan">
      <formula>50</formula>
    </cfRule>
    <cfRule type="cellIs" dxfId="38" priority="50" operator="lessThan">
      <formula>0.5</formula>
    </cfRule>
    <cfRule type="cellIs" dxfId="37" priority="51" operator="lessThan">
      <formula>0.5</formula>
    </cfRule>
  </conditionalFormatting>
  <conditionalFormatting sqref="F5:H5">
    <cfRule type="cellIs" dxfId="36" priority="48" operator="greaterThan">
      <formula>0.25</formula>
    </cfRule>
  </conditionalFormatting>
  <conditionalFormatting sqref="F6:H6">
    <cfRule type="cellIs" dxfId="35" priority="45" operator="lessThan">
      <formula>50</formula>
    </cfRule>
    <cfRule type="cellIs" dxfId="34" priority="46" operator="lessThan">
      <formula>0.5</formula>
    </cfRule>
    <cfRule type="cellIs" dxfId="33" priority="47" operator="lessThan">
      <formula>0.5</formula>
    </cfRule>
  </conditionalFormatting>
  <conditionalFormatting sqref="F6:H6">
    <cfRule type="cellIs" dxfId="32" priority="44" operator="greaterThan">
      <formula>0.25</formula>
    </cfRule>
  </conditionalFormatting>
  <conditionalFormatting sqref="F7:H7">
    <cfRule type="cellIs" dxfId="31" priority="42" operator="greaterThan">
      <formula>0.21</formula>
    </cfRule>
    <cfRule type="cellIs" dxfId="30" priority="43" operator="greaterThan">
      <formula>0.875</formula>
    </cfRule>
  </conditionalFormatting>
  <conditionalFormatting sqref="H8">
    <cfRule type="cellIs" dxfId="29" priority="40" operator="greaterThan">
      <formula>0.21</formula>
    </cfRule>
    <cfRule type="cellIs" dxfId="28" priority="41" operator="greaterThan">
      <formula>0.875</formula>
    </cfRule>
  </conditionalFormatting>
  <conditionalFormatting sqref="I8">
    <cfRule type="cellIs" dxfId="27" priority="38" operator="greaterThan">
      <formula>0.21</formula>
    </cfRule>
    <cfRule type="cellIs" dxfId="26" priority="39" operator="greaterThan">
      <formula>0.875</formula>
    </cfRule>
  </conditionalFormatting>
  <conditionalFormatting sqref="F9:H9">
    <cfRule type="cellIs" dxfId="25" priority="37" operator="greaterThan">
      <formula>$S$9</formula>
    </cfRule>
  </conditionalFormatting>
  <conditionalFormatting sqref="I9">
    <cfRule type="cellIs" dxfId="24" priority="36" operator="greaterThan">
      <formula>$S$9</formula>
    </cfRule>
  </conditionalFormatting>
  <conditionalFormatting sqref="I11">
    <cfRule type="cellIs" dxfId="23" priority="34" operator="greaterThan">
      <formula>0.569</formula>
    </cfRule>
  </conditionalFormatting>
  <conditionalFormatting sqref="F12:H12">
    <cfRule type="cellIs" dxfId="22" priority="33" operator="lessThan">
      <formula>$S$12</formula>
    </cfRule>
  </conditionalFormatting>
  <conditionalFormatting sqref="I12">
    <cfRule type="cellIs" dxfId="21" priority="31" operator="lessThan">
      <formula>$S$12</formula>
    </cfRule>
  </conditionalFormatting>
  <conditionalFormatting sqref="F13:H13">
    <cfRule type="cellIs" dxfId="20" priority="30" operator="greaterThan">
      <formula>0.29</formula>
    </cfRule>
  </conditionalFormatting>
  <conditionalFormatting sqref="F14:H14">
    <cfRule type="cellIs" dxfId="19" priority="28" operator="greaterThan">
      <formula>$S$14</formula>
    </cfRule>
  </conditionalFormatting>
  <conditionalFormatting sqref="G15:H15">
    <cfRule type="cellIs" dxfId="18" priority="27" operator="greaterThan">
      <formula>$S$15</formula>
    </cfRule>
  </conditionalFormatting>
  <conditionalFormatting sqref="F14">
    <cfRule type="cellIs" dxfId="17" priority="26" operator="lessThan">
      <formula>0.02</formula>
    </cfRule>
  </conditionalFormatting>
  <conditionalFormatting sqref="F15">
    <cfRule type="cellIs" dxfId="16" priority="25" operator="greaterThan">
      <formula>$S$14</formula>
    </cfRule>
  </conditionalFormatting>
  <conditionalFormatting sqref="F15">
    <cfRule type="cellIs" dxfId="15" priority="24" operator="lessThan">
      <formula>0.02</formula>
    </cfRule>
  </conditionalFormatting>
  <conditionalFormatting sqref="F16:H16">
    <cfRule type="cellIs" dxfId="14" priority="23" operator="greaterThan">
      <formula>$S$16</formula>
    </cfRule>
  </conditionalFormatting>
  <conditionalFormatting sqref="I14">
    <cfRule type="cellIs" dxfId="13" priority="18" operator="greaterThan">
      <formula>$S$14</formula>
    </cfRule>
  </conditionalFormatting>
  <conditionalFormatting sqref="I15">
    <cfRule type="cellIs" dxfId="12" priority="17" operator="greaterThan">
      <formula>$S$15</formula>
    </cfRule>
  </conditionalFormatting>
  <conditionalFormatting sqref="I16">
    <cfRule type="cellIs" dxfId="11" priority="16" operator="greaterThan">
      <formula>$S$15</formula>
    </cfRule>
  </conditionalFormatting>
  <conditionalFormatting sqref="H16">
    <cfRule type="cellIs" dxfId="10" priority="15" operator="lessThan">
      <formula>0.12</formula>
    </cfRule>
  </conditionalFormatting>
  <conditionalFormatting sqref="F17:H17">
    <cfRule type="cellIs" dxfId="9" priority="11" operator="greaterThan">
      <formula>$S$17</formula>
    </cfRule>
    <cfRule type="cellIs" dxfId="8" priority="12" operator="greaterThan">
      <formula>7000</formula>
    </cfRule>
    <cfRule type="cellIs" dxfId="7" priority="13" operator="greaterThan">
      <formula>0.1</formula>
    </cfRule>
    <cfRule type="cellIs" dxfId="6" priority="14" operator="greaterThan">
      <formula>4</formula>
    </cfRule>
  </conditionalFormatting>
  <conditionalFormatting sqref="I18">
    <cfRule type="colorScale" priority="8">
      <colorScale>
        <cfvo type="num" val="$S$18"/>
        <cfvo type="num" val="$S$18"/>
        <color theme="5" tint="0.39997558519241921"/>
        <color theme="9"/>
      </colorScale>
    </cfRule>
  </conditionalFormatting>
  <conditionalFormatting sqref="I19">
    <cfRule type="colorScale" priority="7">
      <colorScale>
        <cfvo type="num" val="$S$18"/>
        <cfvo type="num" val="$S$18"/>
        <color theme="5" tint="0.39997558519241921"/>
        <color theme="9"/>
      </colorScale>
    </cfRule>
  </conditionalFormatting>
  <conditionalFormatting sqref="G6">
    <cfRule type="cellIs" dxfId="5" priority="6" operator="lessThan">
      <formula>0.53</formula>
    </cfRule>
  </conditionalFormatting>
  <conditionalFormatting sqref="I6">
    <cfRule type="cellIs" dxfId="4" priority="3" operator="lessThan">
      <formula>50</formula>
    </cfRule>
    <cfRule type="cellIs" dxfId="3" priority="4" operator="lessThan">
      <formula>0.5</formula>
    </cfRule>
    <cfRule type="cellIs" dxfId="2" priority="5" operator="lessThan">
      <formula>0.5</formula>
    </cfRule>
  </conditionalFormatting>
  <conditionalFormatting sqref="I6">
    <cfRule type="cellIs" dxfId="1" priority="2" operator="greaterThan">
      <formula>0.25</formula>
    </cfRule>
  </conditionalFormatting>
  <conditionalFormatting sqref="I6">
    <cfRule type="cellIs" dxfId="0" priority="1" operator="lessThan">
      <formula>0.53</formula>
    </cfRule>
  </conditionalFormatting>
  <pageMargins left="0.25" right="0.25" top="0.75" bottom="0.75" header="0.3" footer="0.3"/>
  <pageSetup paperSize="9" scale="42" orientation="landscape" r:id="rId1"/>
  <headerFooter>
    <oddHeader xml:space="preserve">&amp;LAlma Mater Studiorum Università di Bologna
Dipartimento di Scienze giuridiche DSG&amp;C&amp;"-,Grassetto"Riesame SUA-RD 2022
Allegato 01 
Verifica obiettivi 2019-2021&amp;RRev. 00
00/00/2022
pag. 1 di 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="73" zoomScaleNormal="80" workbookViewId="0">
      <pane ySplit="1" topLeftCell="A6" activePane="bottomLeft" state="frozen"/>
      <selection pane="bottomLeft" activeCell="G7" sqref="G7:G9"/>
    </sheetView>
  </sheetViews>
  <sheetFormatPr defaultColWidth="8.85546875" defaultRowHeight="15" x14ac:dyDescent="0.25"/>
  <cols>
    <col min="2" max="2" width="17.42578125" customWidth="1"/>
    <col min="7" max="7" width="24.7109375" customWidth="1"/>
    <col min="8" max="8" width="22.140625" customWidth="1"/>
    <col min="9" max="9" width="25.7109375" customWidth="1"/>
    <col min="10" max="10" width="26.28515625" customWidth="1"/>
    <col min="11" max="11" width="22.7109375" customWidth="1"/>
    <col min="12" max="12" width="23.42578125" customWidth="1"/>
    <col min="13" max="13" width="28.140625" customWidth="1"/>
  </cols>
  <sheetData>
    <row r="1" spans="1:13" ht="94.5" customHeight="1" thickBot="1" x14ac:dyDescent="0.3">
      <c r="A1" s="198" t="s">
        <v>84</v>
      </c>
      <c r="B1" s="198" t="s">
        <v>62</v>
      </c>
      <c r="C1" s="198" t="s">
        <v>85</v>
      </c>
      <c r="D1" s="198" t="s">
        <v>86</v>
      </c>
      <c r="E1" s="198" t="s">
        <v>87</v>
      </c>
      <c r="F1" s="198" t="s">
        <v>87</v>
      </c>
      <c r="G1" s="200" t="s">
        <v>0</v>
      </c>
      <c r="H1" s="196" t="s">
        <v>77</v>
      </c>
      <c r="I1" s="197"/>
      <c r="J1" s="196" t="s">
        <v>78</v>
      </c>
      <c r="K1" s="197"/>
      <c r="L1" s="196" t="s">
        <v>83</v>
      </c>
      <c r="M1" s="197"/>
    </row>
    <row r="2" spans="1:13" ht="43.5" customHeight="1" thickBot="1" x14ac:dyDescent="0.3">
      <c r="A2" s="199"/>
      <c r="B2" s="199"/>
      <c r="C2" s="199"/>
      <c r="D2" s="199"/>
      <c r="E2" s="199"/>
      <c r="F2" s="199"/>
      <c r="G2" s="201"/>
      <c r="H2" s="89" t="s">
        <v>81</v>
      </c>
      <c r="I2" s="90" t="s">
        <v>82</v>
      </c>
      <c r="J2" s="90" t="s">
        <v>81</v>
      </c>
      <c r="K2" s="90" t="s">
        <v>82</v>
      </c>
      <c r="L2" s="90" t="s">
        <v>81</v>
      </c>
      <c r="M2" s="90" t="s">
        <v>82</v>
      </c>
    </row>
    <row r="3" spans="1:13" ht="96" customHeight="1" thickBot="1" x14ac:dyDescent="0.3">
      <c r="A3" s="64" t="s">
        <v>307</v>
      </c>
      <c r="B3" s="74" t="s">
        <v>5</v>
      </c>
      <c r="C3" s="74" t="s">
        <v>73</v>
      </c>
      <c r="D3" s="75"/>
      <c r="E3" s="76"/>
      <c r="F3" s="76"/>
      <c r="G3" s="93" t="s">
        <v>89</v>
      </c>
      <c r="H3" s="77" t="str">
        <f>'Allegato 01 Riesame DSG'!N5</f>
        <v>In linea</v>
      </c>
      <c r="I3" s="78" t="str">
        <f>'Allegato 01 Riesame DSG'!M5</f>
        <v>In linea</v>
      </c>
      <c r="J3" s="79"/>
      <c r="K3" s="78"/>
      <c r="L3" s="79"/>
      <c r="M3" s="78"/>
    </row>
    <row r="4" spans="1:13" ht="95.25" customHeight="1" thickBot="1" x14ac:dyDescent="0.3">
      <c r="A4" s="64" t="s">
        <v>307</v>
      </c>
      <c r="B4" s="74" t="s">
        <v>5</v>
      </c>
      <c r="C4" s="74" t="s">
        <v>73</v>
      </c>
      <c r="D4" s="75"/>
      <c r="E4" s="76"/>
      <c r="F4" s="76"/>
      <c r="G4" s="93" t="s">
        <v>90</v>
      </c>
      <c r="H4" s="77" t="str">
        <f>'Allegato 01 Riesame DSG'!N6</f>
        <v>In linea</v>
      </c>
      <c r="I4" s="78" t="str">
        <f>'Allegato 01 Riesame DSG'!M5</f>
        <v>In linea</v>
      </c>
      <c r="J4" s="79"/>
      <c r="K4" s="78"/>
      <c r="L4" s="79"/>
      <c r="M4" s="78"/>
    </row>
    <row r="5" spans="1:13" ht="95.25" customHeight="1" thickBot="1" x14ac:dyDescent="0.3">
      <c r="A5" s="64" t="s">
        <v>307</v>
      </c>
      <c r="B5" s="74" t="s">
        <v>5</v>
      </c>
      <c r="C5" s="74" t="s">
        <v>73</v>
      </c>
      <c r="D5" s="75"/>
      <c r="E5" s="76"/>
      <c r="F5" s="76"/>
      <c r="G5" s="93" t="s">
        <v>91</v>
      </c>
      <c r="H5" s="77" t="str">
        <f>'Allegato 01 Riesame DSG'!N7</f>
        <v>In linea</v>
      </c>
      <c r="I5" s="78" t="str">
        <f>'Allegato 01 Riesame DSG'!M5</f>
        <v>In linea</v>
      </c>
      <c r="J5" s="79"/>
      <c r="K5" s="78"/>
      <c r="L5" s="79"/>
      <c r="M5" s="78"/>
    </row>
    <row r="6" spans="1:13" ht="97.5" customHeight="1" thickBot="1" x14ac:dyDescent="0.3">
      <c r="A6" s="64" t="s">
        <v>307</v>
      </c>
      <c r="B6" s="74" t="s">
        <v>5</v>
      </c>
      <c r="C6" s="74" t="s">
        <v>73</v>
      </c>
      <c r="D6" s="75"/>
      <c r="E6" s="76"/>
      <c r="F6" s="76"/>
      <c r="G6" s="93" t="s">
        <v>92</v>
      </c>
      <c r="H6" s="77" t="str">
        <f>'Allegato 01 Riesame DSG'!N8</f>
        <v>In linea</v>
      </c>
      <c r="I6" s="78" t="str">
        <f>'Allegato 01 Riesame DSG'!M5</f>
        <v>In linea</v>
      </c>
      <c r="J6" s="79"/>
      <c r="K6" s="78"/>
      <c r="L6" s="79"/>
      <c r="M6" s="78"/>
    </row>
    <row r="7" spans="1:13" ht="75.75" customHeight="1" thickBot="1" x14ac:dyDescent="0.3">
      <c r="A7" s="64" t="s">
        <v>307</v>
      </c>
      <c r="B7" s="80" t="s">
        <v>93</v>
      </c>
      <c r="C7" s="74" t="s">
        <v>97</v>
      </c>
      <c r="D7" s="75"/>
      <c r="E7" s="75"/>
      <c r="F7" s="75"/>
      <c r="G7" s="99" t="s">
        <v>94</v>
      </c>
      <c r="H7" s="77" t="str">
        <f>'Allegato 01 Riesame DSG'!N9</f>
        <v>In linea</v>
      </c>
      <c r="I7" s="78" t="str">
        <f>'Allegato 01 Riesame DSG'!M9</f>
        <v>In linea</v>
      </c>
      <c r="J7" s="79"/>
      <c r="K7" s="78"/>
      <c r="L7" s="79"/>
      <c r="M7" s="79"/>
    </row>
    <row r="8" spans="1:13" ht="75.75" customHeight="1" thickBot="1" x14ac:dyDescent="0.3">
      <c r="A8" s="64" t="s">
        <v>307</v>
      </c>
      <c r="B8" s="80" t="s">
        <v>93</v>
      </c>
      <c r="C8" s="74" t="s">
        <v>97</v>
      </c>
      <c r="D8" s="75"/>
      <c r="E8" s="167"/>
      <c r="F8" s="167"/>
      <c r="G8" s="93" t="s">
        <v>95</v>
      </c>
      <c r="H8" s="77" t="str">
        <f>'Allegato 01 Riesame DSG'!N10</f>
        <v>In linea</v>
      </c>
      <c r="I8" s="78" t="str">
        <f>'Allegato 01 Riesame DSG'!M9</f>
        <v>In linea</v>
      </c>
      <c r="J8" s="79"/>
      <c r="K8" s="78"/>
      <c r="L8" s="79"/>
      <c r="M8" s="79"/>
    </row>
    <row r="9" spans="1:13" ht="120.75" thickBot="1" x14ac:dyDescent="0.3">
      <c r="A9" s="64" t="s">
        <v>307</v>
      </c>
      <c r="B9" s="80" t="s">
        <v>93</v>
      </c>
      <c r="C9" s="74" t="s">
        <v>97</v>
      </c>
      <c r="D9" s="81"/>
      <c r="E9" s="82"/>
      <c r="F9" s="82"/>
      <c r="G9" s="93" t="s">
        <v>305</v>
      </c>
      <c r="H9" s="77" t="str">
        <f>'Allegato 01 Riesame DSG'!N11</f>
        <v>Non in linea</v>
      </c>
      <c r="I9" s="78" t="str">
        <f>'Allegato 01 Riesame DSG'!M9</f>
        <v>In linea</v>
      </c>
      <c r="J9" s="79"/>
      <c r="K9" s="78"/>
      <c r="L9" s="79"/>
      <c r="M9" s="79"/>
    </row>
    <row r="10" spans="1:13" ht="87" customHeight="1" thickBot="1" x14ac:dyDescent="0.3">
      <c r="A10" s="64" t="s">
        <v>307</v>
      </c>
      <c r="B10" s="174" t="s">
        <v>98</v>
      </c>
      <c r="C10" s="74" t="s">
        <v>74</v>
      </c>
      <c r="D10" s="74" t="s">
        <v>99</v>
      </c>
      <c r="E10" s="75"/>
      <c r="F10" s="75"/>
      <c r="G10" s="99" t="s">
        <v>100</v>
      </c>
      <c r="H10" s="77" t="str">
        <f>'Allegato 01 Riesame DSG'!N12</f>
        <v>Parzialmente in linea</v>
      </c>
      <c r="I10" s="84" t="str">
        <f>'Allegato 01 Riesame DSG'!M12</f>
        <v>Parzialmente in linea</v>
      </c>
      <c r="J10" s="79"/>
      <c r="K10" s="84"/>
      <c r="L10" s="79"/>
      <c r="M10" s="79"/>
    </row>
    <row r="11" spans="1:13" ht="180.75" thickBot="1" x14ac:dyDescent="0.3">
      <c r="A11" s="64" t="s">
        <v>307</v>
      </c>
      <c r="B11" s="83" t="s">
        <v>98</v>
      </c>
      <c r="C11" s="74" t="s">
        <v>74</v>
      </c>
      <c r="D11" s="74" t="s">
        <v>99</v>
      </c>
      <c r="E11" s="75"/>
      <c r="F11" s="75"/>
      <c r="G11" s="159" t="s">
        <v>101</v>
      </c>
      <c r="H11" s="77" t="str">
        <f>'Allegato 01 Riesame DSG'!N13</f>
        <v>Non in linea</v>
      </c>
      <c r="I11" s="84" t="str">
        <f>'Allegato 01 Riesame DSG'!M12</f>
        <v>Parzialmente in linea</v>
      </c>
      <c r="J11" s="79"/>
      <c r="K11" s="84"/>
      <c r="L11" s="79"/>
      <c r="M11" s="79"/>
    </row>
    <row r="12" spans="1:13" ht="165.75" thickBot="1" x14ac:dyDescent="0.3">
      <c r="A12" s="64" t="s">
        <v>307</v>
      </c>
      <c r="B12" s="83" t="s">
        <v>98</v>
      </c>
      <c r="C12" s="74" t="s">
        <v>74</v>
      </c>
      <c r="D12" s="74" t="s">
        <v>99</v>
      </c>
      <c r="E12" s="76"/>
      <c r="F12" s="76"/>
      <c r="G12" s="93" t="s">
        <v>102</v>
      </c>
      <c r="H12" s="77" t="str">
        <f>'Allegato 01 Riesame DSG'!N14</f>
        <v>Non in linea</v>
      </c>
      <c r="I12" s="84" t="str">
        <f>'Allegato 01 Riesame DSG'!M12</f>
        <v>Parzialmente in linea</v>
      </c>
      <c r="J12" s="79"/>
      <c r="K12" s="84"/>
      <c r="L12" s="79"/>
      <c r="M12" s="79"/>
    </row>
    <row r="13" spans="1:13" ht="165.75" thickBot="1" x14ac:dyDescent="0.3">
      <c r="A13" s="64" t="s">
        <v>307</v>
      </c>
      <c r="B13" s="83" t="s">
        <v>98</v>
      </c>
      <c r="C13" s="75" t="s">
        <v>74</v>
      </c>
      <c r="D13" s="74" t="s">
        <v>99</v>
      </c>
      <c r="E13" s="76"/>
      <c r="F13" s="76"/>
      <c r="G13" s="109" t="s">
        <v>103</v>
      </c>
      <c r="H13" s="77" t="str">
        <f>'Allegato 01 Riesame DSG'!N15</f>
        <v>Non in linea</v>
      </c>
      <c r="I13" s="84" t="str">
        <f>'Allegato 01 Riesame DSG'!M12</f>
        <v>Parzialmente in linea</v>
      </c>
      <c r="J13" s="79"/>
      <c r="K13" s="84"/>
      <c r="L13" s="79"/>
      <c r="M13" s="79"/>
    </row>
    <row r="14" spans="1:13" ht="117.75" customHeight="1" thickBot="1" x14ac:dyDescent="0.3">
      <c r="A14" s="64" t="s">
        <v>307</v>
      </c>
      <c r="B14" s="85" t="s">
        <v>104</v>
      </c>
      <c r="C14" s="81" t="s">
        <v>121</v>
      </c>
      <c r="D14" s="75" t="s">
        <v>75</v>
      </c>
      <c r="E14" s="86"/>
      <c r="F14" s="86"/>
      <c r="G14" s="85" t="s">
        <v>105</v>
      </c>
      <c r="H14" s="77" t="str">
        <f>'Allegato 01 Riesame DSG'!N16</f>
        <v>In linea</v>
      </c>
      <c r="I14" s="78" t="str">
        <f>'Allegato 01 Riesame DSG'!M16</f>
        <v>In linea</v>
      </c>
      <c r="J14" s="79"/>
      <c r="K14" s="78"/>
      <c r="L14" s="79"/>
      <c r="M14" s="79"/>
    </row>
    <row r="15" spans="1:13" ht="133.5" customHeight="1" thickBot="1" x14ac:dyDescent="0.3">
      <c r="A15" s="64" t="s">
        <v>307</v>
      </c>
      <c r="B15" s="85" t="s">
        <v>104</v>
      </c>
      <c r="C15" s="81" t="s">
        <v>121</v>
      </c>
      <c r="D15" s="75" t="s">
        <v>75</v>
      </c>
      <c r="E15" s="87"/>
      <c r="F15" s="87"/>
      <c r="G15" s="85" t="s">
        <v>106</v>
      </c>
      <c r="H15" s="77" t="str">
        <f>'Allegato 01 Riesame DSG'!N17</f>
        <v>In linea</v>
      </c>
      <c r="I15" s="78" t="str">
        <f>'Allegato 01 Riesame DSG'!M16</f>
        <v>In linea</v>
      </c>
      <c r="J15" s="79"/>
      <c r="K15" s="78"/>
      <c r="L15" s="79"/>
      <c r="M15" s="79"/>
    </row>
    <row r="16" spans="1:13" ht="315.75" thickBot="1" x14ac:dyDescent="0.3">
      <c r="A16" s="64" t="s">
        <v>307</v>
      </c>
      <c r="B16" s="85" t="s">
        <v>107</v>
      </c>
      <c r="C16" s="85" t="s">
        <v>79</v>
      </c>
      <c r="D16" s="84" t="s">
        <v>80</v>
      </c>
      <c r="E16" s="84"/>
      <c r="F16" s="84"/>
      <c r="G16" s="85" t="s">
        <v>88</v>
      </c>
      <c r="H16" s="77" t="str">
        <f>'Allegato 01 Riesame DSG'!N18</f>
        <v>In linea</v>
      </c>
      <c r="I16" s="84" t="str">
        <f>'Allegato 01 Riesame DSG'!N18</f>
        <v>In linea</v>
      </c>
      <c r="J16" s="79"/>
      <c r="K16" s="79"/>
      <c r="L16" s="79"/>
      <c r="M16" s="79"/>
    </row>
    <row r="17" spans="1:13" ht="90.75" thickBot="1" x14ac:dyDescent="0.3">
      <c r="A17" s="64" t="s">
        <v>307</v>
      </c>
      <c r="B17" s="85" t="s">
        <v>108</v>
      </c>
      <c r="C17" s="85" t="s">
        <v>79</v>
      </c>
      <c r="D17" s="84" t="s">
        <v>80</v>
      </c>
      <c r="E17" s="79"/>
      <c r="F17" s="79"/>
      <c r="G17" s="85" t="s">
        <v>306</v>
      </c>
      <c r="H17" s="84" t="str">
        <f>'Allegato 01 Riesame DSG'!N19</f>
        <v>Non in linea</v>
      </c>
      <c r="I17" s="84" t="str">
        <f>'Allegato 01 Riesame DSG'!N19</f>
        <v>Non in linea</v>
      </c>
      <c r="J17" s="79"/>
      <c r="K17" s="79"/>
      <c r="L17" s="79"/>
      <c r="M17" s="79"/>
    </row>
  </sheetData>
  <mergeCells count="10">
    <mergeCell ref="L1:M1"/>
    <mergeCell ref="A1:A2"/>
    <mergeCell ref="E1:E2"/>
    <mergeCell ref="F1:F2"/>
    <mergeCell ref="J1:K1"/>
    <mergeCell ref="H1:I1"/>
    <mergeCell ref="G1:G2"/>
    <mergeCell ref="D1:D2"/>
    <mergeCell ref="C1:C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0"/>
  <sheetViews>
    <sheetView workbookViewId="0">
      <selection activeCell="F4" sqref="F4"/>
    </sheetView>
  </sheetViews>
  <sheetFormatPr defaultColWidth="9.140625" defaultRowHeight="12.75" x14ac:dyDescent="0.2"/>
  <cols>
    <col min="1" max="1" width="18.140625" style="4" customWidth="1"/>
    <col min="2" max="2" width="10.42578125" style="4" bestFit="1" customWidth="1"/>
    <col min="3" max="3" width="9.42578125" style="4" bestFit="1" customWidth="1"/>
    <col min="4" max="4" width="14.42578125" style="4" bestFit="1" customWidth="1"/>
    <col min="5" max="5" width="9.28515625" style="4" bestFit="1" customWidth="1"/>
    <col min="6" max="13" width="9.85546875" style="4" bestFit="1" customWidth="1"/>
    <col min="14" max="16" width="9.28515625" style="4" bestFit="1" customWidth="1"/>
    <col min="17" max="16384" width="9.140625" style="4"/>
  </cols>
  <sheetData>
    <row r="1" spans="1:16" x14ac:dyDescent="0.2">
      <c r="A1" s="114" t="s">
        <v>125</v>
      </c>
    </row>
    <row r="2" spans="1:16" x14ac:dyDescent="0.2">
      <c r="A2" s="30"/>
      <c r="B2" s="208" t="s">
        <v>4</v>
      </c>
      <c r="C2" s="208"/>
      <c r="D2" s="208"/>
      <c r="E2" s="208"/>
      <c r="F2" s="208"/>
      <c r="G2" s="209" t="s">
        <v>28</v>
      </c>
      <c r="H2" s="209"/>
      <c r="I2" s="209"/>
      <c r="J2" s="209"/>
      <c r="K2" s="209"/>
      <c r="L2" s="210" t="s">
        <v>29</v>
      </c>
      <c r="M2" s="210"/>
      <c r="N2" s="210"/>
      <c r="O2" s="210"/>
      <c r="P2" s="210"/>
    </row>
    <row r="3" spans="1:16" x14ac:dyDescent="0.2">
      <c r="A3" s="115" t="s">
        <v>126</v>
      </c>
      <c r="B3" s="116" t="s">
        <v>127</v>
      </c>
      <c r="C3" s="116" t="s">
        <v>128</v>
      </c>
      <c r="D3" s="116" t="s">
        <v>129</v>
      </c>
      <c r="E3" s="116" t="s">
        <v>130</v>
      </c>
      <c r="F3" s="116" t="s">
        <v>131</v>
      </c>
      <c r="G3" s="116" t="s">
        <v>127</v>
      </c>
      <c r="H3" s="116" t="s">
        <v>128</v>
      </c>
      <c r="I3" s="116" t="s">
        <v>129</v>
      </c>
      <c r="J3" s="116" t="s">
        <v>130</v>
      </c>
      <c r="K3" s="116" t="s">
        <v>131</v>
      </c>
      <c r="L3" s="116" t="s">
        <v>127</v>
      </c>
      <c r="M3" s="116" t="s">
        <v>128</v>
      </c>
      <c r="N3" s="116" t="s">
        <v>129</v>
      </c>
      <c r="O3" s="116" t="s">
        <v>130</v>
      </c>
      <c r="P3" s="116" t="s">
        <v>131</v>
      </c>
    </row>
    <row r="4" spans="1:16" x14ac:dyDescent="0.2">
      <c r="A4" s="25" t="s">
        <v>132</v>
      </c>
      <c r="B4" s="117">
        <v>0.22222222222222221</v>
      </c>
      <c r="C4" s="117">
        <v>0.32142857142857145</v>
      </c>
      <c r="D4" s="117">
        <v>0.14285714285714285</v>
      </c>
      <c r="E4" s="117">
        <v>0.19354838709677419</v>
      </c>
      <c r="F4" s="117">
        <v>0.33333333333333331</v>
      </c>
      <c r="G4" s="117">
        <v>0.26153846153846155</v>
      </c>
      <c r="H4" s="117">
        <v>0.26760563380281688</v>
      </c>
      <c r="I4" s="117">
        <v>0.3125</v>
      </c>
      <c r="J4" s="117">
        <v>0.3380281690140845</v>
      </c>
      <c r="K4" s="117">
        <v>0.29411764705882354</v>
      </c>
      <c r="L4" s="117">
        <v>0.13076923076923078</v>
      </c>
      <c r="M4" s="117">
        <v>0.15529411764705883</v>
      </c>
      <c r="N4" s="117">
        <v>0.15478615071283094</v>
      </c>
      <c r="O4" s="117">
        <v>0.16911764705882354</v>
      </c>
      <c r="P4" s="117">
        <v>0.15015974440894569</v>
      </c>
    </row>
    <row r="5" spans="1:16" x14ac:dyDescent="0.2">
      <c r="A5" s="25" t="s">
        <v>133</v>
      </c>
      <c r="B5" s="117">
        <v>0.40740740740740738</v>
      </c>
      <c r="C5" s="117">
        <v>0.5</v>
      </c>
      <c r="D5" s="117">
        <v>0.48571428571428571</v>
      </c>
      <c r="E5" s="117">
        <v>0.4838709677419355</v>
      </c>
      <c r="F5" s="117">
        <v>0.59523809523809523</v>
      </c>
      <c r="G5" s="117">
        <v>0.50769230769230766</v>
      </c>
      <c r="H5" s="117">
        <v>0.46478873239436619</v>
      </c>
      <c r="I5" s="117">
        <v>0.625</v>
      </c>
      <c r="J5" s="117">
        <v>0.61971830985915488</v>
      </c>
      <c r="K5" s="117">
        <v>0.61176470588235299</v>
      </c>
      <c r="L5" s="117">
        <v>0.29743589743589743</v>
      </c>
      <c r="M5" s="117">
        <v>0.32235294117647056</v>
      </c>
      <c r="N5" s="117">
        <v>0.36659877800407331</v>
      </c>
      <c r="O5" s="117">
        <v>0.37867647058823528</v>
      </c>
      <c r="P5" s="117">
        <v>0.35782747603833864</v>
      </c>
    </row>
    <row r="6" spans="1:16" x14ac:dyDescent="0.2">
      <c r="A6" s="25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x14ac:dyDescent="0.2">
      <c r="B7" s="118">
        <v>31</v>
      </c>
      <c r="C7" s="118">
        <v>32</v>
      </c>
      <c r="D7" s="118">
        <v>33</v>
      </c>
      <c r="E7" s="118">
        <v>34</v>
      </c>
      <c r="F7" s="119">
        <v>35</v>
      </c>
      <c r="G7" s="120">
        <v>35</v>
      </c>
      <c r="H7" s="120">
        <v>35</v>
      </c>
    </row>
    <row r="8" spans="1:16" x14ac:dyDescent="0.2">
      <c r="A8" s="4" t="s">
        <v>134</v>
      </c>
      <c r="B8" s="118" t="s">
        <v>135</v>
      </c>
      <c r="C8" s="118" t="s">
        <v>135</v>
      </c>
      <c r="D8" s="118" t="s">
        <v>135</v>
      </c>
      <c r="E8" s="118" t="s">
        <v>135</v>
      </c>
      <c r="F8" s="118" t="s">
        <v>135</v>
      </c>
      <c r="G8" s="4" t="s">
        <v>136</v>
      </c>
      <c r="H8" s="4" t="s">
        <v>137</v>
      </c>
    </row>
    <row r="9" spans="1:16" x14ac:dyDescent="0.2">
      <c r="A9" s="4" t="s">
        <v>138</v>
      </c>
      <c r="B9" s="118">
        <v>6</v>
      </c>
      <c r="C9" s="118">
        <v>9</v>
      </c>
      <c r="D9" s="121">
        <v>5</v>
      </c>
      <c r="E9" s="118">
        <v>6</v>
      </c>
      <c r="F9" s="118">
        <v>14</v>
      </c>
      <c r="G9" s="4">
        <v>25</v>
      </c>
      <c r="H9" s="4">
        <v>94</v>
      </c>
    </row>
    <row r="10" spans="1:16" x14ac:dyDescent="0.2">
      <c r="A10" s="4" t="s">
        <v>139</v>
      </c>
      <c r="B10" s="118">
        <v>11</v>
      </c>
      <c r="C10" s="118">
        <v>14</v>
      </c>
      <c r="D10" s="121">
        <v>17</v>
      </c>
      <c r="E10" s="118">
        <v>15</v>
      </c>
      <c r="F10" s="118">
        <v>25</v>
      </c>
      <c r="G10" s="4">
        <v>52</v>
      </c>
      <c r="H10" s="4">
        <v>224</v>
      </c>
    </row>
    <row r="11" spans="1:16" x14ac:dyDescent="0.2">
      <c r="A11" s="4" t="s">
        <v>140</v>
      </c>
      <c r="B11" s="118">
        <v>27</v>
      </c>
      <c r="C11" s="118">
        <v>28</v>
      </c>
      <c r="D11" s="121">
        <v>35</v>
      </c>
      <c r="E11" s="118">
        <v>31</v>
      </c>
      <c r="F11" s="118">
        <v>42</v>
      </c>
      <c r="G11" s="4">
        <v>85</v>
      </c>
      <c r="H11" s="4">
        <v>626</v>
      </c>
    </row>
    <row r="12" spans="1:16" x14ac:dyDescent="0.2">
      <c r="A12" s="4" t="s">
        <v>141</v>
      </c>
      <c r="B12" s="122">
        <v>0.22222222222222221</v>
      </c>
      <c r="C12" s="122">
        <v>0.32142857142857145</v>
      </c>
      <c r="D12" s="122">
        <v>0.14285714285714285</v>
      </c>
      <c r="E12" s="122">
        <v>0.19354838709677419</v>
      </c>
      <c r="F12" s="122">
        <v>0.33333333333333331</v>
      </c>
      <c r="G12" s="122">
        <v>0.29411764705882354</v>
      </c>
      <c r="H12" s="122">
        <v>0.15015974440894569</v>
      </c>
    </row>
    <row r="13" spans="1:16" x14ac:dyDescent="0.2">
      <c r="A13" s="4" t="s">
        <v>142</v>
      </c>
      <c r="B13" s="122">
        <v>0.40740740740740738</v>
      </c>
      <c r="C13" s="122">
        <v>0.5</v>
      </c>
      <c r="D13" s="122">
        <v>0.48571428571428571</v>
      </c>
      <c r="E13" s="122">
        <v>0.4838709677419355</v>
      </c>
      <c r="F13" s="122">
        <v>0.59523809523809523</v>
      </c>
      <c r="G13" s="122">
        <v>0.61176470588235299</v>
      </c>
      <c r="H13" s="122">
        <v>0.35782747603833864</v>
      </c>
    </row>
    <row r="14" spans="1:16" x14ac:dyDescent="0.2">
      <c r="A14" s="25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</row>
    <row r="15" spans="1:16" x14ac:dyDescent="0.2">
      <c r="A15" s="25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</row>
    <row r="16" spans="1:16" x14ac:dyDescent="0.2">
      <c r="A16" s="25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</row>
    <row r="18" spans="1:9" x14ac:dyDescent="0.2">
      <c r="A18" s="123" t="s">
        <v>143</v>
      </c>
      <c r="F18" s="4" t="s">
        <v>144</v>
      </c>
    </row>
    <row r="19" spans="1:9" x14ac:dyDescent="0.2">
      <c r="A19" s="115" t="s">
        <v>126</v>
      </c>
      <c r="B19" s="124" t="s">
        <v>84</v>
      </c>
      <c r="C19" s="124" t="s">
        <v>84</v>
      </c>
      <c r="D19" s="124" t="s">
        <v>145</v>
      </c>
      <c r="E19" s="124" t="s">
        <v>145</v>
      </c>
      <c r="F19" s="125" t="s">
        <v>84</v>
      </c>
      <c r="G19" s="125" t="s">
        <v>145</v>
      </c>
      <c r="H19" s="126" t="s">
        <v>84</v>
      </c>
      <c r="I19" s="127" t="s">
        <v>145</v>
      </c>
    </row>
    <row r="20" spans="1:9" x14ac:dyDescent="0.2">
      <c r="A20" s="128" t="s">
        <v>146</v>
      </c>
      <c r="B20" s="128" t="s">
        <v>147</v>
      </c>
      <c r="C20" s="128" t="s">
        <v>148</v>
      </c>
      <c r="D20" s="128" t="s">
        <v>147</v>
      </c>
      <c r="E20" s="128" t="s">
        <v>148</v>
      </c>
      <c r="F20" s="125" t="s">
        <v>149</v>
      </c>
      <c r="G20" s="125" t="s">
        <v>149</v>
      </c>
      <c r="H20" s="129" t="s">
        <v>150</v>
      </c>
      <c r="I20" s="127" t="s">
        <v>150</v>
      </c>
    </row>
    <row r="21" spans="1:9" x14ac:dyDescent="0.2">
      <c r="A21" s="128" t="s">
        <v>151</v>
      </c>
      <c r="B21" s="128">
        <v>27</v>
      </c>
      <c r="C21" s="128">
        <v>118</v>
      </c>
      <c r="D21" s="128">
        <v>65</v>
      </c>
      <c r="E21" s="128">
        <v>236</v>
      </c>
      <c r="F21" s="125">
        <f>C21-B21</f>
        <v>91</v>
      </c>
      <c r="G21" s="125">
        <f>E21-D21</f>
        <v>171</v>
      </c>
      <c r="H21" s="130" t="str">
        <f>B21 &amp;" (" &amp; ROUND(B21/C21*100,1) &amp; "%)"</f>
        <v>27 (22,9%)</v>
      </c>
      <c r="I21" s="130" t="str">
        <f>D21 &amp;" (" &amp; ROUND(D21/E21*100,1) &amp; "%)"</f>
        <v>65 (27,5%)</v>
      </c>
    </row>
    <row r="22" spans="1:9" x14ac:dyDescent="0.2">
      <c r="A22" s="128" t="s">
        <v>152</v>
      </c>
      <c r="B22" s="128">
        <v>28</v>
      </c>
      <c r="C22" s="128">
        <v>89</v>
      </c>
      <c r="D22" s="128">
        <v>71</v>
      </c>
      <c r="E22" s="128">
        <v>208</v>
      </c>
      <c r="F22" s="125">
        <f t="shared" ref="F22:F25" si="0">C22-B22</f>
        <v>61</v>
      </c>
      <c r="G22" s="125">
        <f t="shared" ref="G22:G25" si="1">E22-D22</f>
        <v>137</v>
      </c>
      <c r="H22" s="130" t="str">
        <f>B22 &amp;" (" &amp; ROUND(B22/C22*100,1) &amp; "%)"</f>
        <v>28 (31,5%)</v>
      </c>
      <c r="I22" s="130" t="str">
        <f>D22 &amp;" (" &amp; ROUND(D22/E22*100,1) &amp; "%)"</f>
        <v>71 (34,1%)</v>
      </c>
    </row>
    <row r="23" spans="1:9" x14ac:dyDescent="0.2">
      <c r="A23" s="128" t="s">
        <v>153</v>
      </c>
      <c r="B23" s="128">
        <v>35</v>
      </c>
      <c r="C23" s="128">
        <v>94</v>
      </c>
      <c r="D23" s="128">
        <v>80</v>
      </c>
      <c r="E23" s="128">
        <v>223</v>
      </c>
      <c r="F23" s="125">
        <f t="shared" si="0"/>
        <v>59</v>
      </c>
      <c r="G23" s="125">
        <f t="shared" si="1"/>
        <v>143</v>
      </c>
      <c r="H23" s="130" t="str">
        <f>B23 &amp;" (" &amp; ROUND(B23/C23*100,1) &amp; "%)"</f>
        <v>35 (37,2%)</v>
      </c>
      <c r="I23" s="130" t="str">
        <f>D23 &amp;" (" &amp; ROUND(D23/E23*100,1) &amp; "%)"</f>
        <v>80 (35,9%)</v>
      </c>
    </row>
    <row r="24" spans="1:9" x14ac:dyDescent="0.2">
      <c r="A24" s="128" t="s">
        <v>154</v>
      </c>
      <c r="B24" s="128">
        <v>31</v>
      </c>
      <c r="C24" s="128">
        <v>96</v>
      </c>
      <c r="D24" s="128">
        <v>71</v>
      </c>
      <c r="E24" s="128">
        <v>226</v>
      </c>
      <c r="F24" s="125">
        <f t="shared" si="0"/>
        <v>65</v>
      </c>
      <c r="G24" s="125">
        <f t="shared" si="1"/>
        <v>155</v>
      </c>
      <c r="H24" s="130" t="str">
        <f>B24 &amp;" (" &amp; ROUND(B24/C24*100,1) &amp; "%)"</f>
        <v>31 (32,3%)</v>
      </c>
      <c r="I24" s="130" t="str">
        <f>D24 &amp;" (" &amp; ROUND(D24/E24*100,1) &amp; "%)"</f>
        <v>71 (31,4%)</v>
      </c>
    </row>
    <row r="25" spans="1:9" x14ac:dyDescent="0.2">
      <c r="A25" s="128" t="s">
        <v>155</v>
      </c>
      <c r="B25" s="128">
        <v>42</v>
      </c>
      <c r="C25" s="128">
        <v>111</v>
      </c>
      <c r="D25" s="128">
        <v>85</v>
      </c>
      <c r="E25" s="128">
        <v>234</v>
      </c>
      <c r="F25" s="125">
        <f t="shared" si="0"/>
        <v>69</v>
      </c>
      <c r="G25" s="125">
        <f t="shared" si="1"/>
        <v>149</v>
      </c>
      <c r="H25" s="130" t="str">
        <f>B25 &amp;" (" &amp; ROUND(B25/C25*100,1) &amp; "%)"</f>
        <v>42 (37,8%)</v>
      </c>
      <c r="I25" s="130" t="str">
        <f>D25 &amp;" (" &amp; ROUND(D25/E25*100,1) &amp; "%)"</f>
        <v>85 (36,3%)</v>
      </c>
    </row>
    <row r="26" spans="1:9" x14ac:dyDescent="0.2">
      <c r="A26" s="25"/>
      <c r="B26" s="131"/>
      <c r="C26" s="131"/>
      <c r="D26" s="131"/>
      <c r="E26" s="131"/>
      <c r="F26" s="131"/>
    </row>
    <row r="27" spans="1:9" x14ac:dyDescent="0.2">
      <c r="A27" s="25"/>
      <c r="B27" s="131"/>
      <c r="C27" s="131"/>
      <c r="D27" s="131"/>
      <c r="E27" s="131"/>
      <c r="F27" s="131"/>
    </row>
    <row r="28" spans="1:9" x14ac:dyDescent="0.2">
      <c r="A28" s="25"/>
      <c r="B28" s="131"/>
      <c r="C28" s="131"/>
      <c r="D28" s="131"/>
      <c r="E28" s="131"/>
      <c r="F28" s="131"/>
    </row>
    <row r="29" spans="1:9" x14ac:dyDescent="0.2">
      <c r="A29" s="114" t="s">
        <v>156</v>
      </c>
    </row>
    <row r="30" spans="1:9" x14ac:dyDescent="0.2">
      <c r="A30" s="4" t="s">
        <v>157</v>
      </c>
      <c r="B30" s="4" t="s">
        <v>4</v>
      </c>
      <c r="C30" s="4" t="s">
        <v>28</v>
      </c>
      <c r="D30" s="4" t="s">
        <v>29</v>
      </c>
    </row>
    <row r="31" spans="1:9" x14ac:dyDescent="0.2">
      <c r="A31" s="4">
        <v>2017</v>
      </c>
      <c r="B31" s="132">
        <v>0.10112359550561797</v>
      </c>
      <c r="C31" s="132">
        <v>0.19230769230769232</v>
      </c>
      <c r="D31" s="132">
        <v>0.27295285359801491</v>
      </c>
    </row>
    <row r="32" spans="1:9" x14ac:dyDescent="0.2">
      <c r="A32" s="4">
        <v>2018</v>
      </c>
      <c r="B32" s="132">
        <v>0.27659574468085107</v>
      </c>
      <c r="C32" s="132">
        <v>0.28251121076233182</v>
      </c>
      <c r="D32" s="132">
        <v>0.31283627978478096</v>
      </c>
    </row>
    <row r="33" spans="1:14" x14ac:dyDescent="0.2">
      <c r="A33" s="4">
        <v>2019</v>
      </c>
      <c r="B33" s="132">
        <v>0.42708333333333331</v>
      </c>
      <c r="C33" s="132">
        <v>0.34955752212389379</v>
      </c>
      <c r="D33" s="132">
        <v>0.33771626297577856</v>
      </c>
    </row>
    <row r="36" spans="1:14" x14ac:dyDescent="0.2">
      <c r="A36" s="4" t="s">
        <v>158</v>
      </c>
      <c r="B36" s="4" t="s">
        <v>159</v>
      </c>
      <c r="C36" s="4" t="s">
        <v>160</v>
      </c>
      <c r="D36" s="4" t="s">
        <v>161</v>
      </c>
      <c r="E36" s="4" t="s">
        <v>162</v>
      </c>
      <c r="F36" s="4" t="s">
        <v>163</v>
      </c>
      <c r="G36" s="4" t="s">
        <v>164</v>
      </c>
      <c r="H36" s="4" t="s">
        <v>165</v>
      </c>
      <c r="I36" s="4" t="s">
        <v>166</v>
      </c>
      <c r="J36" s="4" t="s">
        <v>167</v>
      </c>
    </row>
    <row r="37" spans="1:14" x14ac:dyDescent="0.2">
      <c r="A37" s="4" t="s">
        <v>30</v>
      </c>
      <c r="B37" s="133">
        <v>9</v>
      </c>
      <c r="C37" s="133">
        <v>26</v>
      </c>
      <c r="D37" s="133">
        <v>41</v>
      </c>
      <c r="E37" s="133">
        <v>40</v>
      </c>
      <c r="F37" s="133">
        <v>63</v>
      </c>
      <c r="G37" s="133">
        <v>79</v>
      </c>
      <c r="H37" s="133">
        <v>330</v>
      </c>
      <c r="I37" s="133">
        <v>407</v>
      </c>
      <c r="J37" s="133">
        <v>488</v>
      </c>
    </row>
    <row r="38" spans="1:14" x14ac:dyDescent="0.2">
      <c r="A38" s="4" t="s">
        <v>31</v>
      </c>
      <c r="B38" s="133">
        <v>89</v>
      </c>
      <c r="C38" s="133">
        <v>94</v>
      </c>
      <c r="D38" s="133">
        <v>96</v>
      </c>
      <c r="E38" s="133">
        <v>208</v>
      </c>
      <c r="F38" s="133">
        <v>223</v>
      </c>
      <c r="G38" s="133">
        <v>226</v>
      </c>
      <c r="H38" s="133">
        <v>1209</v>
      </c>
      <c r="I38" s="133">
        <v>1301</v>
      </c>
      <c r="J38" s="133">
        <v>1445</v>
      </c>
    </row>
    <row r="39" spans="1:14" x14ac:dyDescent="0.2">
      <c r="A39" s="4" t="s">
        <v>32</v>
      </c>
      <c r="B39" s="133">
        <v>0.10112359550561797</v>
      </c>
      <c r="C39" s="133">
        <v>0.27659574468085107</v>
      </c>
      <c r="D39" s="133">
        <v>0.42708333333333331</v>
      </c>
      <c r="E39" s="133">
        <v>0.19230769230769232</v>
      </c>
      <c r="F39" s="133">
        <v>0.28251121076233182</v>
      </c>
      <c r="G39" s="133">
        <v>0.34955752212389379</v>
      </c>
      <c r="H39" s="133">
        <v>0.27295285359801491</v>
      </c>
      <c r="I39" s="133">
        <v>0.31283627978478096</v>
      </c>
      <c r="J39" s="133">
        <v>0.33771626297577856</v>
      </c>
    </row>
    <row r="43" spans="1:14" x14ac:dyDescent="0.2">
      <c r="A43" s="25"/>
      <c r="B43" s="131"/>
      <c r="C43" s="131"/>
      <c r="D43" s="131"/>
      <c r="E43" s="131"/>
      <c r="F43" s="131"/>
    </row>
    <row r="46" spans="1:14" x14ac:dyDescent="0.2">
      <c r="A46" s="134" t="s">
        <v>168</v>
      </c>
      <c r="B46" s="135"/>
      <c r="C46" s="135"/>
      <c r="D46" s="30"/>
    </row>
    <row r="47" spans="1:14" x14ac:dyDescent="0.2">
      <c r="C47" s="211" t="s">
        <v>4</v>
      </c>
      <c r="D47" s="211"/>
      <c r="E47" s="211"/>
      <c r="F47" s="211"/>
      <c r="G47" s="211" t="s">
        <v>28</v>
      </c>
      <c r="H47" s="211"/>
      <c r="I47" s="211"/>
      <c r="J47" s="211"/>
      <c r="K47" s="211" t="s">
        <v>29</v>
      </c>
      <c r="L47" s="211"/>
      <c r="M47" s="211"/>
      <c r="N47" s="211"/>
    </row>
    <row r="48" spans="1:14" ht="38.25" x14ac:dyDescent="0.2">
      <c r="A48" s="136"/>
      <c r="B48" s="137" t="s">
        <v>53</v>
      </c>
      <c r="C48" s="138">
        <v>2017</v>
      </c>
      <c r="D48" s="138">
        <v>2018</v>
      </c>
      <c r="E48" s="138">
        <v>2019</v>
      </c>
      <c r="F48" s="139" t="s">
        <v>169</v>
      </c>
      <c r="G48" s="138">
        <v>2017</v>
      </c>
      <c r="H48" s="138">
        <v>2018</v>
      </c>
      <c r="I48" s="138">
        <v>2019</v>
      </c>
      <c r="J48" s="139" t="s">
        <v>169</v>
      </c>
      <c r="K48" s="138">
        <v>2017</v>
      </c>
      <c r="L48" s="138">
        <v>2018</v>
      </c>
      <c r="M48" s="138">
        <v>2019</v>
      </c>
      <c r="N48" s="139" t="s">
        <v>169</v>
      </c>
    </row>
    <row r="49" spans="1:14" ht="12.75" customHeight="1" x14ac:dyDescent="0.2">
      <c r="A49" s="206" t="s">
        <v>54</v>
      </c>
      <c r="B49" s="63" t="s">
        <v>55</v>
      </c>
      <c r="C49" s="131">
        <v>1</v>
      </c>
      <c r="D49" s="131">
        <v>2</v>
      </c>
      <c r="E49" s="131">
        <v>2</v>
      </c>
      <c r="F49" s="140">
        <v>1.6666666666666667</v>
      </c>
      <c r="G49" s="131">
        <v>7</v>
      </c>
      <c r="H49" s="131">
        <v>7</v>
      </c>
      <c r="I49" s="131">
        <v>7</v>
      </c>
      <c r="J49" s="140">
        <v>7</v>
      </c>
      <c r="K49" s="131">
        <v>43</v>
      </c>
      <c r="L49" s="131">
        <v>64</v>
      </c>
      <c r="M49" s="131">
        <v>61</v>
      </c>
      <c r="N49" s="140">
        <v>56</v>
      </c>
    </row>
    <row r="50" spans="1:14" x14ac:dyDescent="0.2">
      <c r="A50" s="206"/>
      <c r="B50" s="63" t="s">
        <v>56</v>
      </c>
      <c r="C50" s="131"/>
      <c r="D50" s="131">
        <v>0</v>
      </c>
      <c r="E50" s="131">
        <v>2</v>
      </c>
      <c r="F50" s="140">
        <v>1</v>
      </c>
      <c r="G50" s="131">
        <v>0</v>
      </c>
      <c r="H50" s="131">
        <v>3</v>
      </c>
      <c r="I50" s="131">
        <v>10</v>
      </c>
      <c r="J50" s="140">
        <v>4.333333333333333</v>
      </c>
      <c r="K50" s="131">
        <v>28</v>
      </c>
      <c r="L50" s="131">
        <v>28</v>
      </c>
      <c r="M50" s="131">
        <v>60</v>
      </c>
      <c r="N50" s="140">
        <v>38.666666666666664</v>
      </c>
    </row>
    <row r="51" spans="1:14" ht="15" customHeight="1" x14ac:dyDescent="0.2">
      <c r="A51" s="206"/>
      <c r="B51" s="63" t="s">
        <v>57</v>
      </c>
      <c r="C51" s="131">
        <v>1</v>
      </c>
      <c r="D51" s="131">
        <v>1</v>
      </c>
      <c r="E51" s="131">
        <v>1</v>
      </c>
      <c r="F51" s="140">
        <v>1</v>
      </c>
      <c r="G51" s="131">
        <v>1</v>
      </c>
      <c r="H51" s="131">
        <v>2</v>
      </c>
      <c r="I51" s="131">
        <v>2</v>
      </c>
      <c r="J51" s="140">
        <v>1.6666666666666667</v>
      </c>
      <c r="K51" s="131">
        <v>18</v>
      </c>
      <c r="L51" s="131">
        <v>33</v>
      </c>
      <c r="M51" s="131">
        <v>38</v>
      </c>
      <c r="N51" s="140">
        <v>29.666666666666668</v>
      </c>
    </row>
    <row r="52" spans="1:14" x14ac:dyDescent="0.2">
      <c r="A52" s="206"/>
      <c r="B52" s="63" t="s">
        <v>52</v>
      </c>
      <c r="C52" s="131">
        <v>2</v>
      </c>
      <c r="D52" s="131">
        <v>3</v>
      </c>
      <c r="E52" s="131">
        <v>5</v>
      </c>
      <c r="F52" s="140">
        <v>3.3333333333333335</v>
      </c>
      <c r="G52" s="131">
        <v>8</v>
      </c>
      <c r="H52" s="131">
        <v>12</v>
      </c>
      <c r="I52" s="131">
        <v>19</v>
      </c>
      <c r="J52" s="140">
        <v>13</v>
      </c>
      <c r="K52" s="131">
        <v>89</v>
      </c>
      <c r="L52" s="131">
        <v>125</v>
      </c>
      <c r="M52" s="131">
        <v>159</v>
      </c>
      <c r="N52" s="140">
        <v>124.33333333333333</v>
      </c>
    </row>
    <row r="53" spans="1:14" ht="12.75" customHeight="1" x14ac:dyDescent="0.2">
      <c r="A53" s="206" t="s">
        <v>58</v>
      </c>
      <c r="B53" s="63" t="s">
        <v>55</v>
      </c>
      <c r="C53" s="131">
        <v>8</v>
      </c>
      <c r="D53" s="131">
        <v>10</v>
      </c>
      <c r="E53" s="131">
        <v>5</v>
      </c>
      <c r="F53" s="140">
        <v>7.666666666666667</v>
      </c>
      <c r="G53" s="131">
        <v>31</v>
      </c>
      <c r="H53" s="131">
        <v>35</v>
      </c>
      <c r="I53" s="131">
        <v>36</v>
      </c>
      <c r="J53" s="140">
        <v>34</v>
      </c>
      <c r="K53" s="131">
        <v>138</v>
      </c>
      <c r="L53" s="131">
        <v>183</v>
      </c>
      <c r="M53" s="131">
        <v>185</v>
      </c>
      <c r="N53" s="140">
        <v>168.66666666666666</v>
      </c>
    </row>
    <row r="54" spans="1:14" x14ac:dyDescent="0.2">
      <c r="A54" s="206"/>
      <c r="B54" s="63" t="s">
        <v>56</v>
      </c>
      <c r="C54" s="131">
        <v>6</v>
      </c>
      <c r="D54" s="131">
        <v>8</v>
      </c>
      <c r="E54" s="131">
        <v>24</v>
      </c>
      <c r="F54" s="140">
        <v>12.666666666666666</v>
      </c>
      <c r="G54" s="131">
        <v>36</v>
      </c>
      <c r="H54" s="131">
        <v>38</v>
      </c>
      <c r="I54" s="131">
        <v>73</v>
      </c>
      <c r="J54" s="140">
        <v>49</v>
      </c>
      <c r="K54" s="131">
        <v>176</v>
      </c>
      <c r="L54" s="131">
        <v>172</v>
      </c>
      <c r="M54" s="131">
        <v>350</v>
      </c>
      <c r="N54" s="140">
        <v>232.66666666666666</v>
      </c>
    </row>
    <row r="55" spans="1:14" ht="15" customHeight="1" x14ac:dyDescent="0.2">
      <c r="A55" s="206"/>
      <c r="B55" s="63" t="s">
        <v>57</v>
      </c>
      <c r="C55" s="131">
        <v>11</v>
      </c>
      <c r="D55" s="131">
        <v>16</v>
      </c>
      <c r="E55" s="131">
        <v>19</v>
      </c>
      <c r="F55" s="140">
        <v>15.333333333333334</v>
      </c>
      <c r="G55" s="131">
        <v>35</v>
      </c>
      <c r="H55" s="131">
        <v>51</v>
      </c>
      <c r="I55" s="131">
        <v>57</v>
      </c>
      <c r="J55" s="140">
        <v>47.666666666666664</v>
      </c>
      <c r="K55" s="131">
        <v>291</v>
      </c>
      <c r="L55" s="131">
        <v>377</v>
      </c>
      <c r="M55" s="131">
        <v>395</v>
      </c>
      <c r="N55" s="140">
        <v>354.33333333333331</v>
      </c>
    </row>
    <row r="56" spans="1:14" ht="15" customHeight="1" x14ac:dyDescent="0.2">
      <c r="A56" s="206"/>
      <c r="B56" s="63" t="s">
        <v>52</v>
      </c>
      <c r="C56" s="131">
        <v>25</v>
      </c>
      <c r="D56" s="131">
        <v>34</v>
      </c>
      <c r="E56" s="131">
        <v>48</v>
      </c>
      <c r="F56" s="140">
        <v>35.666666666666664</v>
      </c>
      <c r="G56" s="131">
        <v>102</v>
      </c>
      <c r="H56" s="131">
        <v>124</v>
      </c>
      <c r="I56" s="131">
        <v>166</v>
      </c>
      <c r="J56" s="140">
        <v>130.66666666666666</v>
      </c>
      <c r="K56" s="131">
        <v>605</v>
      </c>
      <c r="L56" s="131">
        <v>732</v>
      </c>
      <c r="M56" s="131">
        <v>930</v>
      </c>
      <c r="N56" s="140">
        <v>755.66666666666663</v>
      </c>
    </row>
    <row r="57" spans="1:14" ht="15" customHeight="1" x14ac:dyDescent="0.2">
      <c r="A57" s="206" t="s">
        <v>170</v>
      </c>
      <c r="B57" s="63" t="s">
        <v>55</v>
      </c>
      <c r="C57" s="141">
        <v>0.125</v>
      </c>
      <c r="D57" s="141">
        <v>0.2</v>
      </c>
      <c r="E57" s="141">
        <v>0.4</v>
      </c>
      <c r="F57" s="142">
        <v>0.2416666666666667</v>
      </c>
      <c r="G57" s="141">
        <v>0.21052631578947367</v>
      </c>
      <c r="H57" s="141">
        <v>0.2</v>
      </c>
      <c r="I57" s="141">
        <v>0.19444444444444445</v>
      </c>
      <c r="J57" s="142">
        <v>0.20165692007797273</v>
      </c>
      <c r="K57" s="141">
        <v>0.31159420289855072</v>
      </c>
      <c r="L57" s="141">
        <v>0.34972677595628415</v>
      </c>
      <c r="M57" s="141">
        <v>0.32972972972972975</v>
      </c>
      <c r="N57" s="142">
        <v>0.33035023619485487</v>
      </c>
    </row>
    <row r="58" spans="1:14" x14ac:dyDescent="0.2">
      <c r="A58" s="207"/>
      <c r="B58" s="63" t="s">
        <v>56</v>
      </c>
      <c r="C58" s="143">
        <v>0</v>
      </c>
      <c r="D58" s="143">
        <v>0</v>
      </c>
      <c r="E58" s="143">
        <v>8.3333333333333329E-2</v>
      </c>
      <c r="F58" s="142">
        <v>2.7777777777777776E-2</v>
      </c>
      <c r="G58" s="143">
        <v>0.125</v>
      </c>
      <c r="H58" s="143">
        <v>7.8947368421052627E-2</v>
      </c>
      <c r="I58" s="143">
        <v>0.13698630136986301</v>
      </c>
      <c r="J58" s="142">
        <v>0.11364455659697188</v>
      </c>
      <c r="K58" s="143">
        <v>0.15909090909090909</v>
      </c>
      <c r="L58" s="143">
        <v>0.16279069767441862</v>
      </c>
      <c r="M58" s="143">
        <v>0.17142857142857143</v>
      </c>
      <c r="N58" s="142">
        <v>0.16443672606463305</v>
      </c>
    </row>
    <row r="59" spans="1:14" ht="15" customHeight="1" x14ac:dyDescent="0.2">
      <c r="A59" s="207"/>
      <c r="B59" s="63" t="s">
        <v>57</v>
      </c>
      <c r="C59" s="143">
        <v>9.0909090909090912E-2</v>
      </c>
      <c r="D59" s="143">
        <v>6.25E-2</v>
      </c>
      <c r="E59" s="143">
        <v>5.2631578947368418E-2</v>
      </c>
      <c r="F59" s="142">
        <v>6.8680223285486439E-2</v>
      </c>
      <c r="G59" s="143">
        <v>6.8965517241379309E-2</v>
      </c>
      <c r="H59" s="143">
        <v>3.9215686274509803E-2</v>
      </c>
      <c r="I59" s="143">
        <v>3.5087719298245612E-2</v>
      </c>
      <c r="J59" s="142">
        <v>4.7756307604711577E-2</v>
      </c>
      <c r="K59" s="143">
        <v>6.1855670103092786E-2</v>
      </c>
      <c r="L59" s="143">
        <v>8.7533156498673742E-2</v>
      </c>
      <c r="M59" s="143">
        <v>9.6202531645569619E-2</v>
      </c>
      <c r="N59" s="142">
        <v>8.1863786082445378E-2</v>
      </c>
    </row>
    <row r="60" spans="1:14" x14ac:dyDescent="0.2">
      <c r="A60" s="207"/>
      <c r="B60" s="63" t="s">
        <v>52</v>
      </c>
      <c r="C60" s="143">
        <v>0.08</v>
      </c>
      <c r="D60" s="143">
        <v>8.8235294117647065E-2</v>
      </c>
      <c r="E60" s="143">
        <v>0.10416666666666667</v>
      </c>
      <c r="F60" s="142">
        <v>9.0800653594771241E-2</v>
      </c>
      <c r="G60" s="143">
        <v>0.22794117647058823</v>
      </c>
      <c r="H60" s="143">
        <v>9.6774193548387094E-2</v>
      </c>
      <c r="I60" s="143">
        <v>0.1144578313253012</v>
      </c>
      <c r="J60" s="142">
        <v>0.14639106711475883</v>
      </c>
      <c r="K60" s="143">
        <v>0.14710743801652892</v>
      </c>
      <c r="L60" s="143">
        <v>0.17076502732240437</v>
      </c>
      <c r="M60" s="143">
        <v>0.17096774193548386</v>
      </c>
      <c r="N60" s="142">
        <v>0.16294673575813906</v>
      </c>
    </row>
    <row r="61" spans="1:14" x14ac:dyDescent="0.2">
      <c r="A61" s="144"/>
      <c r="B61" s="63"/>
      <c r="C61" s="143"/>
      <c r="D61" s="143"/>
      <c r="E61" s="143"/>
      <c r="F61" s="142"/>
      <c r="G61" s="143"/>
      <c r="H61" s="143"/>
      <c r="I61" s="143"/>
      <c r="J61" s="142"/>
      <c r="K61" s="143"/>
      <c r="L61" s="143"/>
      <c r="M61" s="143"/>
      <c r="N61" s="142"/>
    </row>
    <row r="62" spans="1:14" x14ac:dyDescent="0.2">
      <c r="A62" s="144"/>
      <c r="B62" s="63"/>
      <c r="C62" s="143"/>
      <c r="D62" s="143"/>
      <c r="E62" s="143"/>
      <c r="F62" s="142"/>
      <c r="G62" s="143"/>
      <c r="H62" s="143"/>
      <c r="I62" s="143"/>
      <c r="J62" s="142"/>
      <c r="K62" s="143"/>
      <c r="L62" s="143"/>
      <c r="M62" s="143"/>
      <c r="N62" s="142"/>
    </row>
    <row r="63" spans="1:14" x14ac:dyDescent="0.2">
      <c r="A63" s="144"/>
      <c r="B63" s="63"/>
      <c r="C63" s="143"/>
      <c r="D63" s="143"/>
      <c r="E63" s="143"/>
      <c r="F63" s="142"/>
      <c r="G63" s="143"/>
      <c r="H63" s="143"/>
      <c r="I63" s="143"/>
      <c r="J63" s="142"/>
      <c r="K63" s="143"/>
      <c r="L63" s="143"/>
      <c r="M63" s="143"/>
      <c r="N63" s="142"/>
    </row>
    <row r="64" spans="1:14" x14ac:dyDescent="0.2">
      <c r="A64" s="144"/>
      <c r="B64" s="63"/>
      <c r="C64" s="143"/>
      <c r="D64" s="143"/>
      <c r="E64" s="143"/>
      <c r="F64" s="142"/>
      <c r="G64" s="143"/>
      <c r="H64" s="143"/>
      <c r="I64" s="143"/>
      <c r="J64" s="142"/>
      <c r="K64" s="143"/>
      <c r="L64" s="143"/>
      <c r="M64" s="143"/>
      <c r="N64" s="142"/>
    </row>
    <row r="65" spans="1:14" x14ac:dyDescent="0.2">
      <c r="A65" s="144"/>
      <c r="B65" s="63"/>
      <c r="C65" s="143"/>
      <c r="D65" s="143"/>
      <c r="E65" s="143"/>
      <c r="F65" s="142"/>
      <c r="G65" s="143"/>
      <c r="H65" s="143"/>
      <c r="I65" s="143"/>
      <c r="J65" s="142"/>
      <c r="K65" s="143"/>
      <c r="L65" s="143"/>
      <c r="M65" s="143"/>
      <c r="N65" s="142"/>
    </row>
    <row r="67" spans="1:14" x14ac:dyDescent="0.2">
      <c r="A67" s="134" t="s">
        <v>171</v>
      </c>
    </row>
    <row r="68" spans="1:14" x14ac:dyDescent="0.2">
      <c r="A68" s="4" t="s">
        <v>172</v>
      </c>
      <c r="B68" s="4" t="s">
        <v>173</v>
      </c>
      <c r="C68" s="4" t="s">
        <v>33</v>
      </c>
      <c r="D68" s="4" t="s">
        <v>34</v>
      </c>
      <c r="E68" s="4" t="s">
        <v>35</v>
      </c>
    </row>
    <row r="69" spans="1:14" x14ac:dyDescent="0.2">
      <c r="A69" s="4" t="s">
        <v>174</v>
      </c>
      <c r="B69" s="25" t="s">
        <v>175</v>
      </c>
      <c r="C69" s="145">
        <v>0.86956521739130432</v>
      </c>
      <c r="D69" s="145">
        <v>0.6428571428571429</v>
      </c>
      <c r="E69" s="145">
        <v>0.64864864864864868</v>
      </c>
    </row>
    <row r="70" spans="1:14" x14ac:dyDescent="0.2">
      <c r="A70" s="4" t="s">
        <v>174</v>
      </c>
      <c r="B70" s="25" t="s">
        <v>176</v>
      </c>
      <c r="C70" s="145">
        <v>1</v>
      </c>
      <c r="D70" s="145">
        <v>0.8571428571428571</v>
      </c>
      <c r="E70" s="145">
        <v>0.83783783783783783</v>
      </c>
    </row>
    <row r="71" spans="1:14" x14ac:dyDescent="0.2">
      <c r="A71" s="4" t="s">
        <v>177</v>
      </c>
      <c r="B71" s="25" t="s">
        <v>175</v>
      </c>
      <c r="C71" s="145">
        <v>0.77173913043478259</v>
      </c>
      <c r="D71" s="145">
        <v>0.71287128712871284</v>
      </c>
      <c r="E71" s="145">
        <v>0.68461538461538463</v>
      </c>
    </row>
    <row r="72" spans="1:14" x14ac:dyDescent="0.2">
      <c r="A72" s="4" t="s">
        <v>177</v>
      </c>
      <c r="B72" s="25" t="s">
        <v>176</v>
      </c>
      <c r="C72" s="145">
        <v>0.95652173913043481</v>
      </c>
      <c r="D72" s="145">
        <v>0.91089108910891092</v>
      </c>
      <c r="E72" s="145">
        <v>0.9</v>
      </c>
    </row>
    <row r="73" spans="1:14" x14ac:dyDescent="0.2">
      <c r="A73" s="4" t="s">
        <v>29</v>
      </c>
      <c r="B73" s="25" t="s">
        <v>175</v>
      </c>
      <c r="C73" s="145">
        <v>0.66792452830188676</v>
      </c>
      <c r="D73" s="145">
        <v>0.68457538994800693</v>
      </c>
      <c r="E73" s="145">
        <v>0.6837944664031621</v>
      </c>
    </row>
    <row r="74" spans="1:14" x14ac:dyDescent="0.2">
      <c r="A74" s="4" t="s">
        <v>29</v>
      </c>
      <c r="B74" s="25" t="s">
        <v>176</v>
      </c>
      <c r="C74" s="145">
        <v>0.88490566037735852</v>
      </c>
      <c r="D74" s="145">
        <v>0.8890814558058926</v>
      </c>
      <c r="E74" s="145">
        <v>0.89855072463768115</v>
      </c>
    </row>
    <row r="75" spans="1:14" x14ac:dyDescent="0.2">
      <c r="C75" s="145"/>
      <c r="D75" s="145"/>
      <c r="E75" s="145"/>
    </row>
    <row r="77" spans="1:14" x14ac:dyDescent="0.2">
      <c r="B77" s="204" t="s">
        <v>4</v>
      </c>
      <c r="C77" s="204"/>
      <c r="D77" s="204"/>
      <c r="E77" s="204" t="s">
        <v>28</v>
      </c>
      <c r="F77" s="204"/>
      <c r="G77" s="204"/>
      <c r="H77" s="204" t="s">
        <v>29</v>
      </c>
      <c r="I77" s="204"/>
      <c r="J77" s="204"/>
    </row>
    <row r="78" spans="1:14" x14ac:dyDescent="0.2">
      <c r="A78" s="146" t="s">
        <v>178</v>
      </c>
      <c r="B78" s="147" t="s">
        <v>33</v>
      </c>
      <c r="C78" s="147" t="s">
        <v>34</v>
      </c>
      <c r="D78" s="147" t="s">
        <v>35</v>
      </c>
      <c r="E78" s="147" t="s">
        <v>33</v>
      </c>
      <c r="F78" s="147" t="s">
        <v>34</v>
      </c>
      <c r="G78" s="147" t="s">
        <v>35</v>
      </c>
      <c r="H78" s="147" t="s">
        <v>33</v>
      </c>
      <c r="I78" s="147" t="s">
        <v>34</v>
      </c>
      <c r="J78" s="147" t="s">
        <v>35</v>
      </c>
    </row>
    <row r="79" spans="1:14" x14ac:dyDescent="0.2">
      <c r="A79" s="25" t="s">
        <v>179</v>
      </c>
      <c r="B79" s="148">
        <v>20</v>
      </c>
      <c r="C79" s="148">
        <v>18</v>
      </c>
      <c r="D79" s="148">
        <v>24</v>
      </c>
      <c r="E79" s="148">
        <v>71</v>
      </c>
      <c r="F79" s="148">
        <v>72</v>
      </c>
      <c r="G79" s="148">
        <v>89</v>
      </c>
      <c r="H79" s="148">
        <v>354</v>
      </c>
      <c r="I79" s="148">
        <v>395</v>
      </c>
      <c r="J79" s="148">
        <v>519</v>
      </c>
    </row>
    <row r="80" spans="1:14" x14ac:dyDescent="0.2">
      <c r="A80" s="25" t="s">
        <v>180</v>
      </c>
      <c r="B80" s="148">
        <v>23</v>
      </c>
      <c r="C80" s="148">
        <v>24</v>
      </c>
      <c r="D80" s="148">
        <v>31</v>
      </c>
      <c r="E80" s="148">
        <v>88</v>
      </c>
      <c r="F80" s="148">
        <v>92</v>
      </c>
      <c r="G80" s="148">
        <v>117</v>
      </c>
      <c r="H80" s="148">
        <v>469</v>
      </c>
      <c r="I80" s="148">
        <v>513</v>
      </c>
      <c r="J80" s="148">
        <v>682</v>
      </c>
    </row>
    <row r="81" spans="1:10" x14ac:dyDescent="0.2">
      <c r="A81" s="25" t="s">
        <v>36</v>
      </c>
      <c r="B81" s="148">
        <v>23</v>
      </c>
      <c r="C81" s="148">
        <v>28</v>
      </c>
      <c r="D81" s="148">
        <v>37</v>
      </c>
      <c r="E81" s="148">
        <v>92</v>
      </c>
      <c r="F81" s="148">
        <v>101</v>
      </c>
      <c r="G81" s="148">
        <v>130</v>
      </c>
      <c r="H81" s="148">
        <v>530</v>
      </c>
      <c r="I81" s="148">
        <v>577</v>
      </c>
      <c r="J81" s="148">
        <v>759</v>
      </c>
    </row>
    <row r="82" spans="1:10" x14ac:dyDescent="0.2">
      <c r="A82" s="25" t="s">
        <v>181</v>
      </c>
      <c r="B82" s="117">
        <v>0.86956521739130432</v>
      </c>
      <c r="C82" s="117">
        <v>0.6428571428571429</v>
      </c>
      <c r="D82" s="117">
        <v>0.64864864864864868</v>
      </c>
      <c r="E82" s="117">
        <v>0.77173913043478259</v>
      </c>
      <c r="F82" s="117">
        <v>0.71287128712871284</v>
      </c>
      <c r="G82" s="117">
        <v>0.68461538461538463</v>
      </c>
      <c r="H82" s="117">
        <v>0.66792452830188676</v>
      </c>
      <c r="I82" s="117">
        <v>0.68457538994800693</v>
      </c>
      <c r="J82" s="117">
        <v>0.6837944664031621</v>
      </c>
    </row>
    <row r="83" spans="1:10" x14ac:dyDescent="0.2">
      <c r="A83" s="25" t="s">
        <v>182</v>
      </c>
      <c r="B83" s="117">
        <v>1</v>
      </c>
      <c r="C83" s="117">
        <v>0.8571428571428571</v>
      </c>
      <c r="D83" s="117">
        <v>0.83783783783783783</v>
      </c>
      <c r="E83" s="117">
        <v>0.95652173913043481</v>
      </c>
      <c r="F83" s="117">
        <v>0.91089108910891092</v>
      </c>
      <c r="G83" s="117">
        <v>0.9</v>
      </c>
      <c r="H83" s="117">
        <v>0.88490566037735852</v>
      </c>
      <c r="I83" s="117">
        <v>0.8890814558058926</v>
      </c>
      <c r="J83" s="117">
        <v>0.89855072463768115</v>
      </c>
    </row>
    <row r="84" spans="1:10" x14ac:dyDescent="0.2">
      <c r="A84" s="25"/>
      <c r="B84" s="117"/>
      <c r="C84" s="117"/>
      <c r="D84" s="117"/>
      <c r="E84" s="117"/>
      <c r="F84" s="117"/>
      <c r="G84" s="117"/>
      <c r="H84" s="117"/>
      <c r="I84" s="117"/>
      <c r="J84" s="117"/>
    </row>
    <row r="85" spans="1:10" x14ac:dyDescent="0.2">
      <c r="A85" s="25"/>
      <c r="B85" s="117"/>
      <c r="C85" s="117"/>
      <c r="D85" s="117"/>
      <c r="E85" s="117"/>
      <c r="F85" s="117"/>
      <c r="G85" s="117"/>
      <c r="H85" s="117"/>
      <c r="I85" s="117"/>
      <c r="J85" s="117"/>
    </row>
    <row r="86" spans="1:10" x14ac:dyDescent="0.2">
      <c r="A86" s="25"/>
      <c r="B86" s="117"/>
      <c r="C86" s="117"/>
      <c r="D86" s="117"/>
      <c r="E86" s="117"/>
      <c r="F86" s="117"/>
      <c r="G86" s="117"/>
      <c r="H86" s="117"/>
      <c r="I86" s="117"/>
      <c r="J86" s="117"/>
    </row>
    <row r="87" spans="1:10" x14ac:dyDescent="0.2">
      <c r="D87" s="30"/>
    </row>
    <row r="88" spans="1:10" x14ac:dyDescent="0.2">
      <c r="A88" s="134" t="s">
        <v>183</v>
      </c>
    </row>
    <row r="89" spans="1:10" x14ac:dyDescent="0.2">
      <c r="A89" s="4" t="s">
        <v>172</v>
      </c>
      <c r="B89" s="4" t="s">
        <v>173</v>
      </c>
      <c r="C89" s="4" t="s">
        <v>184</v>
      </c>
      <c r="D89" s="4" t="s">
        <v>185</v>
      </c>
      <c r="E89" s="4" t="s">
        <v>186</v>
      </c>
    </row>
    <row r="90" spans="1:10" x14ac:dyDescent="0.2">
      <c r="A90" s="4" t="s">
        <v>4</v>
      </c>
      <c r="B90" s="4" t="s">
        <v>187</v>
      </c>
      <c r="C90" s="145" t="s">
        <v>3</v>
      </c>
      <c r="D90" s="145" t="s">
        <v>3</v>
      </c>
      <c r="E90" s="145" t="s">
        <v>3</v>
      </c>
    </row>
    <row r="91" spans="1:10" x14ac:dyDescent="0.2">
      <c r="A91" s="4" t="s">
        <v>4</v>
      </c>
      <c r="B91" s="4" t="s">
        <v>188</v>
      </c>
      <c r="C91" s="145" t="s">
        <v>3</v>
      </c>
      <c r="D91" s="145" t="s">
        <v>3</v>
      </c>
      <c r="E91" s="145" t="s">
        <v>3</v>
      </c>
    </row>
    <row r="92" spans="1:10" x14ac:dyDescent="0.2">
      <c r="A92" s="4" t="s">
        <v>28</v>
      </c>
      <c r="B92" s="4" t="s">
        <v>187</v>
      </c>
      <c r="C92" s="145" t="s">
        <v>3</v>
      </c>
      <c r="D92" s="145" t="s">
        <v>3</v>
      </c>
      <c r="E92" s="145" t="s">
        <v>3</v>
      </c>
    </row>
    <row r="93" spans="1:10" x14ac:dyDescent="0.2">
      <c r="A93" s="4" t="s">
        <v>28</v>
      </c>
      <c r="B93" s="4" t="s">
        <v>188</v>
      </c>
      <c r="C93" s="145" t="s">
        <v>3</v>
      </c>
      <c r="D93" s="145" t="s">
        <v>3</v>
      </c>
      <c r="E93" s="145" t="s">
        <v>3</v>
      </c>
    </row>
    <row r="94" spans="1:10" x14ac:dyDescent="0.2">
      <c r="A94" s="4" t="s">
        <v>29</v>
      </c>
      <c r="B94" s="4" t="s">
        <v>187</v>
      </c>
      <c r="C94" s="145" t="s">
        <v>3</v>
      </c>
      <c r="D94" s="145" t="s">
        <v>3</v>
      </c>
      <c r="E94" s="145" t="s">
        <v>3</v>
      </c>
    </row>
    <row r="95" spans="1:10" x14ac:dyDescent="0.2">
      <c r="A95" s="4" t="s">
        <v>29</v>
      </c>
      <c r="B95" s="4" t="s">
        <v>188</v>
      </c>
      <c r="C95" s="145" t="s">
        <v>3</v>
      </c>
      <c r="D95" s="145" t="s">
        <v>3</v>
      </c>
      <c r="E95" s="145" t="s">
        <v>3</v>
      </c>
    </row>
    <row r="96" spans="1:10" x14ac:dyDescent="0.2">
      <c r="C96" s="145"/>
      <c r="D96" s="145"/>
      <c r="E96" s="145"/>
    </row>
    <row r="98" spans="1:10" x14ac:dyDescent="0.2">
      <c r="A98" s="134" t="s">
        <v>189</v>
      </c>
    </row>
    <row r="99" spans="1:10" x14ac:dyDescent="0.2">
      <c r="A99" s="135"/>
      <c r="B99" s="204" t="s">
        <v>4</v>
      </c>
      <c r="C99" s="204"/>
      <c r="D99" s="204"/>
      <c r="E99" s="204" t="s">
        <v>28</v>
      </c>
      <c r="F99" s="204"/>
      <c r="G99" s="204"/>
      <c r="H99" s="204" t="s">
        <v>29</v>
      </c>
      <c r="I99" s="204"/>
      <c r="J99" s="204"/>
    </row>
    <row r="100" spans="1:10" x14ac:dyDescent="0.2">
      <c r="A100" s="149" t="s">
        <v>178</v>
      </c>
      <c r="B100" s="147" t="s">
        <v>33</v>
      </c>
      <c r="C100" s="147" t="s">
        <v>34</v>
      </c>
      <c r="D100" s="147" t="s">
        <v>35</v>
      </c>
      <c r="E100" s="147" t="s">
        <v>33</v>
      </c>
      <c r="F100" s="147" t="s">
        <v>34</v>
      </c>
      <c r="G100" s="147" t="s">
        <v>35</v>
      </c>
      <c r="H100" s="147" t="s">
        <v>33</v>
      </c>
      <c r="I100" s="147" t="s">
        <v>34</v>
      </c>
      <c r="J100" s="147" t="s">
        <v>35</v>
      </c>
    </row>
    <row r="101" spans="1:10" x14ac:dyDescent="0.2">
      <c r="A101" s="25" t="s">
        <v>190</v>
      </c>
      <c r="B101" s="148">
        <v>565</v>
      </c>
      <c r="C101" s="148">
        <v>552</v>
      </c>
      <c r="D101" s="148">
        <v>648</v>
      </c>
      <c r="E101" s="148">
        <v>1523</v>
      </c>
      <c r="F101" s="148">
        <v>1564</v>
      </c>
      <c r="G101" s="148">
        <v>1722</v>
      </c>
      <c r="H101" s="148">
        <v>3384</v>
      </c>
      <c r="I101" s="148">
        <v>3743</v>
      </c>
      <c r="J101" s="148">
        <v>4234</v>
      </c>
    </row>
    <row r="102" spans="1:10" x14ac:dyDescent="0.2">
      <c r="A102" s="25" t="s">
        <v>191</v>
      </c>
      <c r="B102" s="148">
        <v>848</v>
      </c>
      <c r="C102" s="148">
        <v>845</v>
      </c>
      <c r="D102" s="148">
        <v>943</v>
      </c>
      <c r="E102" s="148">
        <v>2390</v>
      </c>
      <c r="F102" s="148">
        <v>2449</v>
      </c>
      <c r="G102" s="148">
        <v>2596</v>
      </c>
      <c r="H102" s="148">
        <v>5767</v>
      </c>
      <c r="I102" s="148">
        <v>6007</v>
      </c>
      <c r="J102" s="148">
        <v>6306</v>
      </c>
    </row>
    <row r="103" spans="1:10" x14ac:dyDescent="0.2">
      <c r="A103" s="25" t="s">
        <v>192</v>
      </c>
      <c r="B103" s="148">
        <v>1063</v>
      </c>
      <c r="C103" s="148">
        <v>1094</v>
      </c>
      <c r="D103" s="148">
        <v>1068</v>
      </c>
      <c r="E103" s="148">
        <v>2990</v>
      </c>
      <c r="F103" s="148">
        <v>3063</v>
      </c>
      <c r="G103" s="148">
        <v>2968</v>
      </c>
      <c r="H103" s="148">
        <v>6967</v>
      </c>
      <c r="I103" s="148">
        <v>7114</v>
      </c>
      <c r="J103" s="148">
        <v>6906</v>
      </c>
    </row>
    <row r="104" spans="1:10" x14ac:dyDescent="0.2">
      <c r="A104" s="25" t="s">
        <v>193</v>
      </c>
      <c r="B104" s="117">
        <v>0.66627358490566035</v>
      </c>
      <c r="C104" s="117">
        <v>0.65325443786982251</v>
      </c>
      <c r="D104" s="117">
        <v>0.6871686108165429</v>
      </c>
      <c r="E104" s="117">
        <v>0.63723849372384933</v>
      </c>
      <c r="F104" s="117">
        <v>0.63862801143323811</v>
      </c>
      <c r="G104" s="117">
        <v>0.66332819722650227</v>
      </c>
      <c r="H104" s="117">
        <v>0.5867868909311601</v>
      </c>
      <c r="I104" s="117">
        <v>0.62310637589478945</v>
      </c>
      <c r="J104" s="117">
        <v>0.67142404059625749</v>
      </c>
    </row>
    <row r="105" spans="1:10" x14ac:dyDescent="0.2">
      <c r="A105" s="25" t="s">
        <v>194</v>
      </c>
      <c r="B105" s="117">
        <v>0.79774223894637819</v>
      </c>
      <c r="C105" s="117">
        <v>0.77239488117001831</v>
      </c>
      <c r="D105" s="117">
        <v>0.88295880149812733</v>
      </c>
      <c r="E105" s="117">
        <v>0.79933110367892979</v>
      </c>
      <c r="F105" s="117">
        <v>0.79954293176624225</v>
      </c>
      <c r="G105" s="117">
        <v>0.8746630727762803</v>
      </c>
      <c r="H105" s="117">
        <v>0.82775943734749535</v>
      </c>
      <c r="I105" s="117">
        <v>0.84155225553376301</v>
      </c>
      <c r="J105" s="117">
        <v>0.91311902693310165</v>
      </c>
    </row>
    <row r="108" spans="1:10" x14ac:dyDescent="0.2">
      <c r="A108" s="134"/>
    </row>
    <row r="109" spans="1:10" x14ac:dyDescent="0.2">
      <c r="A109" s="3"/>
      <c r="B109" s="205"/>
      <c r="C109" s="205"/>
      <c r="D109" s="205"/>
      <c r="E109" s="204"/>
      <c r="F109" s="204"/>
      <c r="G109" s="204"/>
      <c r="H109" s="204"/>
      <c r="I109" s="204"/>
      <c r="J109" s="204"/>
    </row>
    <row r="110" spans="1:10" x14ac:dyDescent="0.2">
      <c r="A110" s="115"/>
      <c r="B110" s="138"/>
      <c r="C110" s="138"/>
      <c r="D110" s="150"/>
      <c r="E110" s="138"/>
      <c r="F110" s="138"/>
      <c r="G110" s="150"/>
      <c r="H110" s="138"/>
      <c r="I110" s="138"/>
      <c r="J110" s="150"/>
    </row>
    <row r="111" spans="1:10" x14ac:dyDescent="0.2">
      <c r="A111" s="73"/>
      <c r="B111" s="131"/>
      <c r="C111" s="131"/>
      <c r="D111" s="131"/>
      <c r="E111" s="131"/>
      <c r="F111" s="131"/>
      <c r="G111" s="131"/>
      <c r="H111" s="131"/>
      <c r="I111" s="131"/>
      <c r="J111" s="131"/>
    </row>
    <row r="112" spans="1:10" x14ac:dyDescent="0.2">
      <c r="A112" s="73"/>
      <c r="B112" s="131"/>
      <c r="C112" s="131"/>
      <c r="D112" s="131"/>
      <c r="E112" s="131"/>
      <c r="F112" s="131"/>
      <c r="G112" s="131"/>
      <c r="H112" s="131"/>
      <c r="I112" s="131"/>
      <c r="J112" s="131"/>
    </row>
    <row r="113" spans="1:13" x14ac:dyDescent="0.2">
      <c r="A113" s="73"/>
      <c r="B113" s="131"/>
      <c r="C113" s="131"/>
      <c r="D113" s="131"/>
      <c r="E113" s="131"/>
      <c r="F113" s="131"/>
      <c r="G113" s="131"/>
      <c r="H113" s="131"/>
      <c r="I113" s="131"/>
      <c r="J113" s="131"/>
    </row>
    <row r="116" spans="1:13" x14ac:dyDescent="0.2">
      <c r="A116" s="134" t="s">
        <v>195</v>
      </c>
    </row>
    <row r="117" spans="1:13" x14ac:dyDescent="0.2">
      <c r="B117" s="203" t="s">
        <v>4</v>
      </c>
      <c r="C117" s="203"/>
      <c r="D117" s="203"/>
      <c r="E117" s="203"/>
      <c r="F117" s="203" t="s">
        <v>28</v>
      </c>
      <c r="G117" s="203"/>
      <c r="H117" s="203"/>
      <c r="I117" s="203"/>
      <c r="J117" s="203" t="s">
        <v>29</v>
      </c>
      <c r="K117" s="203"/>
      <c r="L117" s="203"/>
      <c r="M117" s="203"/>
    </row>
    <row r="118" spans="1:13" s="24" customFormat="1" ht="38.25" x14ac:dyDescent="0.25">
      <c r="A118" s="115" t="s">
        <v>126</v>
      </c>
      <c r="B118" s="138">
        <v>2017</v>
      </c>
      <c r="C118" s="138">
        <v>2018</v>
      </c>
      <c r="D118" s="138">
        <v>2019</v>
      </c>
      <c r="E118" s="139" t="s">
        <v>169</v>
      </c>
      <c r="F118" s="138">
        <v>2017</v>
      </c>
      <c r="G118" s="138">
        <v>2018</v>
      </c>
      <c r="H118" s="138">
        <v>2019</v>
      </c>
      <c r="I118" s="139" t="s">
        <v>169</v>
      </c>
      <c r="J118" s="138">
        <v>2017</v>
      </c>
      <c r="K118" s="138">
        <v>2018</v>
      </c>
      <c r="L118" s="138">
        <v>2019</v>
      </c>
      <c r="M118" s="139" t="s">
        <v>169</v>
      </c>
    </row>
    <row r="119" spans="1:13" x14ac:dyDescent="0.2">
      <c r="A119" s="25" t="s">
        <v>196</v>
      </c>
      <c r="B119" s="131">
        <v>91610.51999999999</v>
      </c>
      <c r="C119" s="131">
        <v>549804.32999999996</v>
      </c>
      <c r="D119" s="131">
        <v>4349231.09</v>
      </c>
      <c r="E119" s="131">
        <v>1663548.6466666665</v>
      </c>
      <c r="F119" s="131">
        <v>1072177.3500000003</v>
      </c>
      <c r="G119" s="131">
        <v>1947551.24</v>
      </c>
      <c r="H119" s="131">
        <v>5995468.4299999997</v>
      </c>
      <c r="I119" s="131">
        <v>3005065.6733333333</v>
      </c>
      <c r="J119" s="131">
        <v>38736842.280000009</v>
      </c>
      <c r="K119" s="131">
        <v>53359042.309999973</v>
      </c>
      <c r="L119" s="131">
        <v>44994364.359999999</v>
      </c>
      <c r="M119" s="131">
        <v>45696749.649999999</v>
      </c>
    </row>
    <row r="120" spans="1:13" x14ac:dyDescent="0.2">
      <c r="A120" s="25" t="s">
        <v>197</v>
      </c>
      <c r="B120" s="131">
        <v>28586.77</v>
      </c>
      <c r="C120" s="131">
        <v>532620</v>
      </c>
      <c r="D120" s="131">
        <v>1862001.73</v>
      </c>
      <c r="E120" s="131">
        <v>807736.16666666663</v>
      </c>
      <c r="F120" s="131">
        <v>270725.44</v>
      </c>
      <c r="G120" s="131">
        <v>3251644.97</v>
      </c>
      <c r="H120" s="131">
        <v>7571139.9400000004</v>
      </c>
      <c r="I120" s="131">
        <v>3697836.7833333337</v>
      </c>
      <c r="J120" s="131">
        <v>7099284.6199999992</v>
      </c>
      <c r="K120" s="131">
        <v>35685925.820000023</v>
      </c>
      <c r="L120" s="131">
        <v>39787148.469999999</v>
      </c>
      <c r="M120" s="131">
        <v>27524119.636666674</v>
      </c>
    </row>
    <row r="121" spans="1:13" x14ac:dyDescent="0.2">
      <c r="A121" s="25" t="s">
        <v>198</v>
      </c>
      <c r="B121" s="131">
        <v>120197.29</v>
      </c>
      <c r="C121" s="131">
        <v>1082424.33</v>
      </c>
      <c r="D121" s="131">
        <v>6211232.8200000003</v>
      </c>
      <c r="E121" s="131">
        <v>2471284.8133333335</v>
      </c>
      <c r="F121" s="131">
        <v>1342902.7900000003</v>
      </c>
      <c r="G121" s="131">
        <v>5199196.21</v>
      </c>
      <c r="H121" s="131">
        <v>13566608.370000001</v>
      </c>
      <c r="I121" s="131">
        <v>6702902.456666667</v>
      </c>
      <c r="J121" s="131">
        <v>45836126.900000006</v>
      </c>
      <c r="K121" s="131">
        <v>89044968.129999995</v>
      </c>
      <c r="L121" s="131">
        <v>84781512.829999998</v>
      </c>
      <c r="M121" s="131">
        <v>73220869.286666676</v>
      </c>
    </row>
    <row r="122" spans="1:13" x14ac:dyDescent="0.2">
      <c r="A122" s="25" t="s">
        <v>199</v>
      </c>
      <c r="B122" s="131">
        <v>139</v>
      </c>
      <c r="C122" s="131">
        <v>142</v>
      </c>
      <c r="D122" s="131">
        <v>154</v>
      </c>
      <c r="E122" s="131">
        <v>145</v>
      </c>
      <c r="F122" s="131">
        <v>544</v>
      </c>
      <c r="G122" s="131">
        <v>540</v>
      </c>
      <c r="H122" s="131">
        <v>567</v>
      </c>
      <c r="I122" s="131">
        <v>550.33333333333337</v>
      </c>
      <c r="J122" s="131">
        <v>2720</v>
      </c>
      <c r="K122" s="131">
        <v>2743</v>
      </c>
      <c r="L122" s="131">
        <v>2802</v>
      </c>
      <c r="M122" s="131">
        <v>2755</v>
      </c>
    </row>
    <row r="123" spans="1:13" x14ac:dyDescent="0.2">
      <c r="A123" s="25" t="s">
        <v>200</v>
      </c>
      <c r="B123" s="131">
        <v>864.72870503597119</v>
      </c>
      <c r="C123" s="131">
        <v>7622.7065492957754</v>
      </c>
      <c r="D123" s="131">
        <v>40332.680649350652</v>
      </c>
      <c r="E123" s="131">
        <v>16273.371967894132</v>
      </c>
      <c r="F123" s="131">
        <v>2468.5713051470593</v>
      </c>
      <c r="G123" s="131">
        <v>9628.1411296296301</v>
      </c>
      <c r="H123" s="131">
        <v>23926.998888888891</v>
      </c>
      <c r="I123" s="131">
        <v>12007.903774555192</v>
      </c>
      <c r="J123" s="131">
        <v>16851.51724264706</v>
      </c>
      <c r="K123" s="131">
        <v>32462.620535909587</v>
      </c>
      <c r="L123" s="131">
        <v>30257.499225553176</v>
      </c>
      <c r="M123" s="131">
        <v>26523.879001369944</v>
      </c>
    </row>
    <row r="126" spans="1:13" x14ac:dyDescent="0.2">
      <c r="A126" s="114" t="s">
        <v>201</v>
      </c>
    </row>
    <row r="127" spans="1:13" x14ac:dyDescent="0.2">
      <c r="A127" s="4" t="s">
        <v>202</v>
      </c>
      <c r="B127" s="4" t="s">
        <v>4</v>
      </c>
      <c r="C127" s="4" t="s">
        <v>28</v>
      </c>
      <c r="D127" s="4" t="s">
        <v>29</v>
      </c>
    </row>
    <row r="128" spans="1:13" x14ac:dyDescent="0.2">
      <c r="A128" s="4" t="s">
        <v>203</v>
      </c>
      <c r="B128" s="151">
        <v>0.2848101265822785</v>
      </c>
      <c r="C128" s="151">
        <v>0.29312581063553828</v>
      </c>
      <c r="D128" s="151">
        <v>0.33030349714989987</v>
      </c>
    </row>
    <row r="129" spans="1:11" x14ac:dyDescent="0.2">
      <c r="A129" s="4" t="s">
        <v>204</v>
      </c>
      <c r="B129" s="151">
        <v>0.27702702702702703</v>
      </c>
      <c r="C129" s="151">
        <v>0.29003359462486</v>
      </c>
      <c r="D129" s="151">
        <v>0.35848511130384503</v>
      </c>
    </row>
    <row r="130" spans="1:11" x14ac:dyDescent="0.2">
      <c r="B130" s="151"/>
      <c r="C130" s="151"/>
      <c r="D130" s="151"/>
    </row>
    <row r="131" spans="1:11" x14ac:dyDescent="0.2">
      <c r="B131" s="4">
        <v>2018</v>
      </c>
      <c r="C131" s="4">
        <v>2018</v>
      </c>
      <c r="D131" s="120">
        <v>2018</v>
      </c>
      <c r="E131" s="120">
        <v>2019</v>
      </c>
      <c r="F131" s="120">
        <v>2019</v>
      </c>
      <c r="G131" s="120">
        <v>2019</v>
      </c>
      <c r="H131" s="120"/>
    </row>
    <row r="132" spans="1:11" x14ac:dyDescent="0.2">
      <c r="A132" s="4" t="s">
        <v>205</v>
      </c>
      <c r="B132" s="4" t="s">
        <v>4</v>
      </c>
      <c r="C132" s="4" t="s">
        <v>28</v>
      </c>
      <c r="D132" s="4" t="s">
        <v>29</v>
      </c>
      <c r="E132" s="4" t="s">
        <v>4</v>
      </c>
      <c r="F132" s="4" t="s">
        <v>28</v>
      </c>
      <c r="G132" s="4" t="s">
        <v>29</v>
      </c>
    </row>
    <row r="133" spans="1:11" x14ac:dyDescent="0.2">
      <c r="A133" s="4" t="s">
        <v>206</v>
      </c>
      <c r="B133" s="133">
        <v>67</v>
      </c>
      <c r="C133" s="133">
        <v>676</v>
      </c>
      <c r="D133" s="133">
        <v>2144</v>
      </c>
      <c r="E133" s="133">
        <v>98</v>
      </c>
      <c r="F133" s="133">
        <v>758</v>
      </c>
      <c r="G133" s="133">
        <v>2480</v>
      </c>
      <c r="H133" s="133"/>
    </row>
    <row r="134" spans="1:11" x14ac:dyDescent="0.2">
      <c r="A134" s="4" t="s">
        <v>207</v>
      </c>
      <c r="B134" s="133">
        <v>205</v>
      </c>
      <c r="C134" s="133">
        <v>1705</v>
      </c>
      <c r="D134" s="133">
        <v>6491</v>
      </c>
      <c r="E134" s="133">
        <v>257</v>
      </c>
      <c r="F134" s="133">
        <v>1839</v>
      </c>
      <c r="G134" s="133">
        <v>6918</v>
      </c>
      <c r="H134" s="133"/>
    </row>
    <row r="135" spans="1:11" x14ac:dyDescent="0.2">
      <c r="A135" s="4" t="s">
        <v>208</v>
      </c>
      <c r="B135" s="145">
        <v>0.32682926829268294</v>
      </c>
      <c r="C135" s="145">
        <v>0.39648093841642229</v>
      </c>
      <c r="D135" s="145">
        <v>0.33030349714989987</v>
      </c>
      <c r="E135" s="145">
        <v>0.38132295719844356</v>
      </c>
      <c r="F135" s="145">
        <v>0.4121805328983143</v>
      </c>
      <c r="G135" s="145">
        <v>0.35848511130384503</v>
      </c>
      <c r="H135" s="145"/>
    </row>
    <row r="136" spans="1:11" x14ac:dyDescent="0.2">
      <c r="B136" s="145"/>
      <c r="C136" s="145"/>
      <c r="D136" s="145"/>
      <c r="E136" s="145"/>
      <c r="F136" s="145"/>
      <c r="G136" s="145"/>
      <c r="H136" s="145"/>
    </row>
    <row r="137" spans="1:11" x14ac:dyDescent="0.2">
      <c r="B137" s="145"/>
      <c r="C137" s="145"/>
      <c r="D137" s="145"/>
      <c r="E137" s="145"/>
      <c r="F137" s="145"/>
      <c r="G137" s="145"/>
      <c r="H137" s="145"/>
    </row>
    <row r="138" spans="1:11" x14ac:dyDescent="0.2">
      <c r="B138" s="145"/>
      <c r="C138" s="145"/>
      <c r="D138" s="145"/>
      <c r="E138" s="145"/>
      <c r="F138" s="145"/>
      <c r="G138" s="145"/>
      <c r="H138" s="145"/>
    </row>
    <row r="140" spans="1:11" x14ac:dyDescent="0.2">
      <c r="A140" s="114" t="s">
        <v>209</v>
      </c>
      <c r="B140" s="202" t="s">
        <v>210</v>
      </c>
      <c r="C140" s="202"/>
      <c r="D140" s="202"/>
      <c r="E140" s="202"/>
      <c r="F140" s="202"/>
      <c r="G140" s="202" t="s">
        <v>211</v>
      </c>
      <c r="H140" s="202"/>
      <c r="I140" s="202"/>
      <c r="J140" s="202"/>
      <c r="K140" s="202"/>
    </row>
    <row r="141" spans="1:11" x14ac:dyDescent="0.2">
      <c r="A141" s="120" t="s">
        <v>212</v>
      </c>
      <c r="B141" s="120" t="s">
        <v>213</v>
      </c>
      <c r="C141" s="120" t="s">
        <v>214</v>
      </c>
      <c r="D141" s="120" t="s">
        <v>215</v>
      </c>
      <c r="E141" s="120" t="s">
        <v>216</v>
      </c>
      <c r="F141" s="120" t="s">
        <v>217</v>
      </c>
      <c r="G141" s="120" t="s">
        <v>213</v>
      </c>
      <c r="H141" s="120" t="s">
        <v>214</v>
      </c>
      <c r="I141" s="120" t="s">
        <v>215</v>
      </c>
      <c r="J141" s="120" t="s">
        <v>216</v>
      </c>
      <c r="K141" s="120" t="s">
        <v>217</v>
      </c>
    </row>
    <row r="142" spans="1:11" x14ac:dyDescent="0.2">
      <c r="A142" s="4" t="s">
        <v>218</v>
      </c>
      <c r="B142" s="151">
        <v>0.49529780564263298</v>
      </c>
      <c r="C142" s="151">
        <v>0.51868460388639803</v>
      </c>
      <c r="D142" s="151">
        <v>0.52480417754569197</v>
      </c>
      <c r="E142" s="151">
        <v>0.62977099236641199</v>
      </c>
      <c r="F142" s="151">
        <v>0.79791666666666705</v>
      </c>
      <c r="G142" s="151">
        <v>0.181347150259067</v>
      </c>
      <c r="H142" s="151">
        <v>0.211363636363636</v>
      </c>
      <c r="I142" s="151">
        <v>0.141025641025641</v>
      </c>
      <c r="J142" s="151">
        <v>0.14507772020725401</v>
      </c>
      <c r="K142" s="151">
        <v>0.105140186915888</v>
      </c>
    </row>
    <row r="143" spans="1:11" x14ac:dyDescent="0.2">
      <c r="A143" s="4" t="s">
        <v>219</v>
      </c>
      <c r="B143" s="151">
        <v>0.659214830970556</v>
      </c>
      <c r="C143" s="151">
        <v>0.67326732673267298</v>
      </c>
      <c r="D143" s="151">
        <v>0.68479307025986502</v>
      </c>
      <c r="E143" s="151">
        <v>0.79417604235605599</v>
      </c>
      <c r="F143" s="151">
        <v>0.86350574712643702</v>
      </c>
      <c r="G143" s="151">
        <v>0.17474402730375399</v>
      </c>
      <c r="H143" s="151">
        <v>0.17686617350369899</v>
      </c>
      <c r="I143" s="151">
        <v>0.13600485731633299</v>
      </c>
      <c r="J143" s="151">
        <v>9.0219863532979505E-2</v>
      </c>
      <c r="K143" s="151">
        <v>6.5318818040435503E-2</v>
      </c>
    </row>
    <row r="144" spans="1:11" x14ac:dyDescent="0.2">
      <c r="A144" s="4" t="s">
        <v>220</v>
      </c>
      <c r="B144" s="151">
        <v>0.69742380872200704</v>
      </c>
      <c r="C144" s="151">
        <v>0.72629635844940399</v>
      </c>
      <c r="D144" s="151">
        <v>0.72971734148204703</v>
      </c>
      <c r="E144" s="151">
        <v>0.85259124823553101</v>
      </c>
      <c r="F144" s="151">
        <v>0.86706948640483394</v>
      </c>
      <c r="G144" s="151">
        <v>0.17457154244719</v>
      </c>
      <c r="H144" s="151">
        <v>0.148869223205506</v>
      </c>
      <c r="I144" s="151">
        <v>0.128308085417047</v>
      </c>
      <c r="J144" s="151">
        <v>7.05649593317213E-2</v>
      </c>
      <c r="K144" s="151">
        <v>5.9016393442622897E-2</v>
      </c>
    </row>
    <row r="149" spans="1:14" x14ac:dyDescent="0.2">
      <c r="A149" s="114" t="s">
        <v>221</v>
      </c>
    </row>
    <row r="150" spans="1:14" x14ac:dyDescent="0.2">
      <c r="A150" s="4" t="s">
        <v>157</v>
      </c>
      <c r="B150" s="4" t="s">
        <v>4</v>
      </c>
      <c r="C150" s="4" t="s">
        <v>28</v>
      </c>
      <c r="D150" s="4" t="s">
        <v>29</v>
      </c>
    </row>
    <row r="151" spans="1:14" x14ac:dyDescent="0.2">
      <c r="A151" s="4">
        <v>2015</v>
      </c>
      <c r="B151" s="151">
        <v>0.312693498452012</v>
      </c>
      <c r="C151" s="151">
        <v>0.44779822203845399</v>
      </c>
      <c r="D151" s="151">
        <v>0.600520297658661</v>
      </c>
    </row>
    <row r="152" spans="1:14" x14ac:dyDescent="0.2">
      <c r="A152" s="4">
        <v>2016</v>
      </c>
      <c r="B152" s="151">
        <v>0.30464216634429397</v>
      </c>
      <c r="C152" s="151">
        <v>0.43776736606233402</v>
      </c>
      <c r="D152" s="151">
        <v>0.59424864106610598</v>
      </c>
    </row>
    <row r="153" spans="1:14" x14ac:dyDescent="0.2">
      <c r="A153" s="4">
        <v>2017</v>
      </c>
      <c r="B153" s="151">
        <v>0.33504273504273502</v>
      </c>
      <c r="C153" s="151">
        <v>0.42939481268011498</v>
      </c>
      <c r="D153" s="151">
        <v>0.58668670340067897</v>
      </c>
    </row>
    <row r="154" spans="1:14" x14ac:dyDescent="0.2">
      <c r="A154" s="4">
        <v>2018</v>
      </c>
      <c r="B154" s="151">
        <v>0.34318996415770597</v>
      </c>
      <c r="C154" s="151">
        <v>0.45690140845070398</v>
      </c>
      <c r="D154" s="151">
        <v>0.59548905029763499</v>
      </c>
    </row>
    <row r="155" spans="1:14" x14ac:dyDescent="0.2">
      <c r="A155" s="4">
        <v>2019</v>
      </c>
      <c r="B155" s="151">
        <v>0.3828125</v>
      </c>
      <c r="C155" s="151">
        <v>0.46412596171050302</v>
      </c>
      <c r="D155" s="151">
        <v>0.60290951105509205</v>
      </c>
    </row>
    <row r="157" spans="1:14" x14ac:dyDescent="0.2">
      <c r="C157" s="4" t="s">
        <v>222</v>
      </c>
      <c r="D157" s="4" t="s">
        <v>223</v>
      </c>
      <c r="E157" s="4" t="s">
        <v>224</v>
      </c>
      <c r="F157" s="4" t="s">
        <v>184</v>
      </c>
      <c r="G157" s="4" t="s">
        <v>185</v>
      </c>
      <c r="H157" s="4" t="s">
        <v>186</v>
      </c>
      <c r="I157" s="4">
        <v>2017</v>
      </c>
      <c r="J157" s="4">
        <v>2018</v>
      </c>
      <c r="K157" s="4">
        <v>2019</v>
      </c>
      <c r="L157" s="4">
        <v>2017</v>
      </c>
      <c r="M157" s="4">
        <v>2018</v>
      </c>
      <c r="N157" s="4">
        <v>2019</v>
      </c>
    </row>
    <row r="158" spans="1:14" x14ac:dyDescent="0.2">
      <c r="A158" s="4" t="s">
        <v>225</v>
      </c>
      <c r="B158" s="4" t="s">
        <v>226</v>
      </c>
      <c r="C158" s="4" t="s">
        <v>174</v>
      </c>
      <c r="D158" s="4" t="s">
        <v>174</v>
      </c>
      <c r="E158" s="4" t="s">
        <v>174</v>
      </c>
      <c r="F158" s="4" t="s">
        <v>174</v>
      </c>
      <c r="G158" s="4" t="s">
        <v>174</v>
      </c>
      <c r="H158" s="4" t="s">
        <v>174</v>
      </c>
      <c r="I158" s="4" t="s">
        <v>227</v>
      </c>
      <c r="J158" s="4" t="s">
        <v>227</v>
      </c>
      <c r="K158" s="4" t="s">
        <v>227</v>
      </c>
      <c r="L158" s="4" t="s">
        <v>29</v>
      </c>
      <c r="M158" s="4" t="s">
        <v>29</v>
      </c>
      <c r="N158" s="4" t="s">
        <v>29</v>
      </c>
    </row>
    <row r="159" spans="1:14" x14ac:dyDescent="0.2">
      <c r="A159" s="4" t="s">
        <v>228</v>
      </c>
      <c r="B159" s="4" t="s">
        <v>229</v>
      </c>
      <c r="C159" s="133">
        <v>143</v>
      </c>
      <c r="D159" s="133">
        <v>173</v>
      </c>
      <c r="E159" s="133">
        <v>139</v>
      </c>
      <c r="F159" s="133">
        <v>174</v>
      </c>
      <c r="G159" s="133">
        <v>170</v>
      </c>
      <c r="H159" s="133">
        <v>216</v>
      </c>
      <c r="I159" s="133">
        <v>1037</v>
      </c>
      <c r="J159" s="133">
        <v>1132</v>
      </c>
      <c r="K159" s="133">
        <v>1174</v>
      </c>
      <c r="L159" s="133">
        <v>5594</v>
      </c>
      <c r="M159" s="133">
        <v>5745</v>
      </c>
      <c r="N159" s="133">
        <v>5798</v>
      </c>
    </row>
    <row r="160" spans="1:14" x14ac:dyDescent="0.2">
      <c r="A160" s="4" t="s">
        <v>228</v>
      </c>
      <c r="B160" s="4" t="s">
        <v>230</v>
      </c>
      <c r="C160" s="133">
        <v>192</v>
      </c>
      <c r="D160" s="133">
        <v>187</v>
      </c>
      <c r="E160" s="133">
        <v>144</v>
      </c>
      <c r="F160" s="133">
        <v>181</v>
      </c>
      <c r="G160" s="133">
        <v>171</v>
      </c>
      <c r="H160" s="133">
        <v>220</v>
      </c>
      <c r="I160" s="133">
        <v>2418</v>
      </c>
      <c r="J160" s="133">
        <v>2528</v>
      </c>
      <c r="K160" s="133">
        <v>2812</v>
      </c>
      <c r="L160" s="133">
        <v>9399</v>
      </c>
      <c r="M160" s="133">
        <v>9673</v>
      </c>
      <c r="N160" s="133">
        <v>10085</v>
      </c>
    </row>
    <row r="161" spans="1:14" x14ac:dyDescent="0.2">
      <c r="A161" s="4" t="s">
        <v>228</v>
      </c>
      <c r="B161" s="4" t="s">
        <v>231</v>
      </c>
      <c r="C161" s="151">
        <v>0.74479166666666663</v>
      </c>
      <c r="D161" s="151">
        <v>0.92513368983957223</v>
      </c>
      <c r="E161" s="151">
        <v>0.96527777777777779</v>
      </c>
      <c r="F161" s="151">
        <v>0.96132596685082872</v>
      </c>
      <c r="G161" s="151">
        <v>0.99415204678362568</v>
      </c>
      <c r="H161" s="151">
        <v>0.98181818181818203</v>
      </c>
      <c r="I161" s="151">
        <v>0.42886683209263854</v>
      </c>
      <c r="J161" s="151">
        <v>0.44778481012658228</v>
      </c>
      <c r="K161" s="151">
        <v>0.41749644381223328</v>
      </c>
      <c r="L161" s="151">
        <v>0.59516969890413873</v>
      </c>
      <c r="M161" s="151">
        <v>0.59392122402563841</v>
      </c>
      <c r="N161" s="151">
        <v>0.57491323748140799</v>
      </c>
    </row>
    <row r="162" spans="1:14" x14ac:dyDescent="0.2">
      <c r="A162" s="4" t="s">
        <v>232</v>
      </c>
      <c r="B162" s="4" t="s">
        <v>229</v>
      </c>
      <c r="C162" s="133">
        <v>0</v>
      </c>
      <c r="D162" s="133" t="s">
        <v>3</v>
      </c>
      <c r="E162" s="133" t="s">
        <v>3</v>
      </c>
      <c r="F162" s="133" t="s">
        <v>3</v>
      </c>
      <c r="G162" s="133" t="s">
        <v>3</v>
      </c>
      <c r="H162" s="133" t="s">
        <v>3</v>
      </c>
      <c r="I162" s="133">
        <v>980</v>
      </c>
      <c r="J162" s="133">
        <v>1088</v>
      </c>
      <c r="K162" s="133">
        <v>1195</v>
      </c>
      <c r="L162" s="133">
        <v>3487</v>
      </c>
      <c r="M162" s="133">
        <v>3786</v>
      </c>
      <c r="N162" s="133">
        <v>4347</v>
      </c>
    </row>
    <row r="163" spans="1:14" x14ac:dyDescent="0.2">
      <c r="A163" s="4" t="s">
        <v>232</v>
      </c>
      <c r="B163" s="4" t="s">
        <v>230</v>
      </c>
      <c r="C163" s="133">
        <v>10</v>
      </c>
      <c r="D163" s="133" t="s">
        <v>3</v>
      </c>
      <c r="E163" s="133" t="s">
        <v>3</v>
      </c>
      <c r="F163" s="133" t="s">
        <v>3</v>
      </c>
      <c r="G163" s="133" t="s">
        <v>3</v>
      </c>
      <c r="H163" s="133" t="s">
        <v>3</v>
      </c>
      <c r="I163" s="133">
        <v>1798</v>
      </c>
      <c r="J163" s="133">
        <v>1852</v>
      </c>
      <c r="K163" s="133">
        <v>1845</v>
      </c>
      <c r="L163" s="133">
        <v>6307</v>
      </c>
      <c r="M163" s="133">
        <v>6494</v>
      </c>
      <c r="N163" s="133">
        <v>6884</v>
      </c>
    </row>
    <row r="164" spans="1:14" x14ac:dyDescent="0.2">
      <c r="A164" s="4" t="s">
        <v>232</v>
      </c>
      <c r="B164" s="4" t="s">
        <v>231</v>
      </c>
      <c r="C164" s="151">
        <v>0</v>
      </c>
      <c r="D164" s="151" t="s">
        <v>3</v>
      </c>
      <c r="E164" s="151" t="s">
        <v>3</v>
      </c>
      <c r="F164" s="151" t="s">
        <v>3</v>
      </c>
      <c r="G164" s="151" t="s">
        <v>3</v>
      </c>
      <c r="H164" s="151" t="s">
        <v>3</v>
      </c>
      <c r="I164" s="151">
        <v>0.54505005561735265</v>
      </c>
      <c r="J164" s="151">
        <v>0.58747300215982723</v>
      </c>
      <c r="K164" s="151">
        <v>0.64769647696476962</v>
      </c>
      <c r="L164" s="151">
        <v>0.55287775487553514</v>
      </c>
      <c r="M164" s="151">
        <v>0.58299969202340618</v>
      </c>
      <c r="N164" s="151">
        <v>0.63146426496223129</v>
      </c>
    </row>
    <row r="165" spans="1:14" x14ac:dyDescent="0.2">
      <c r="A165" s="4" t="s">
        <v>233</v>
      </c>
      <c r="B165" s="4" t="s">
        <v>229</v>
      </c>
      <c r="C165" s="133">
        <v>85</v>
      </c>
      <c r="D165" s="133">
        <v>130</v>
      </c>
      <c r="E165" s="133">
        <v>176</v>
      </c>
      <c r="F165" s="133">
        <v>218</v>
      </c>
      <c r="G165" s="133">
        <v>213</v>
      </c>
      <c r="H165" s="133">
        <v>225</v>
      </c>
      <c r="I165" s="133">
        <v>218</v>
      </c>
      <c r="J165" s="133">
        <v>213</v>
      </c>
      <c r="K165" s="133">
        <v>225</v>
      </c>
      <c r="L165" s="133">
        <v>1460</v>
      </c>
      <c r="M165" s="133">
        <v>1373</v>
      </c>
      <c r="N165" s="133">
        <v>1335</v>
      </c>
    </row>
    <row r="166" spans="1:14" x14ac:dyDescent="0.2">
      <c r="A166" s="4" t="s">
        <v>233</v>
      </c>
      <c r="B166" s="4" t="s">
        <v>230</v>
      </c>
      <c r="C166" s="133">
        <v>686</v>
      </c>
      <c r="D166" s="133">
        <v>782</v>
      </c>
      <c r="E166" s="133">
        <v>890</v>
      </c>
      <c r="F166" s="133">
        <v>989</v>
      </c>
      <c r="G166" s="133">
        <v>945</v>
      </c>
      <c r="H166" s="133">
        <v>932</v>
      </c>
      <c r="I166" s="133">
        <v>989</v>
      </c>
      <c r="J166" s="133">
        <v>945</v>
      </c>
      <c r="K166" s="133">
        <v>932</v>
      </c>
      <c r="L166" s="133">
        <v>2261</v>
      </c>
      <c r="M166" s="133">
        <v>2144</v>
      </c>
      <c r="N166" s="133">
        <v>2072</v>
      </c>
    </row>
    <row r="167" spans="1:14" x14ac:dyDescent="0.2">
      <c r="A167" s="4" t="s">
        <v>233</v>
      </c>
      <c r="B167" s="4" t="s">
        <v>231</v>
      </c>
      <c r="C167" s="151">
        <v>0.12390670553935861</v>
      </c>
      <c r="D167" s="151">
        <v>0.16624040920716113</v>
      </c>
      <c r="E167" s="151">
        <v>0.19775280898876405</v>
      </c>
      <c r="F167" s="151">
        <v>0.22042467138523761</v>
      </c>
      <c r="G167" s="151">
        <v>0.2253968253968254</v>
      </c>
      <c r="H167" s="151">
        <v>0.241416309012876</v>
      </c>
      <c r="I167" s="151">
        <v>0.22042467138523761</v>
      </c>
      <c r="J167" s="151">
        <v>0.2253968253968254</v>
      </c>
      <c r="K167" s="151">
        <v>0.24141630901287553</v>
      </c>
      <c r="L167" s="151">
        <v>0.6457319770013269</v>
      </c>
      <c r="M167" s="151">
        <v>0.64039179104477617</v>
      </c>
      <c r="N167" s="151">
        <v>0.64430501930501927</v>
      </c>
    </row>
    <row r="171" spans="1:14" x14ac:dyDescent="0.2">
      <c r="A171" s="114" t="s">
        <v>234</v>
      </c>
    </row>
    <row r="172" spans="1:14" x14ac:dyDescent="0.2">
      <c r="A172" s="4" t="s">
        <v>202</v>
      </c>
      <c r="B172" s="4" t="s">
        <v>4</v>
      </c>
      <c r="C172" s="4" t="s">
        <v>28</v>
      </c>
      <c r="D172" s="4" t="s">
        <v>29</v>
      </c>
    </row>
    <row r="173" spans="1:14" x14ac:dyDescent="0.2">
      <c r="A173" s="4" t="s">
        <v>235</v>
      </c>
      <c r="B173" s="151">
        <v>0.28897637795275599</v>
      </c>
      <c r="C173" s="151">
        <v>0.51027639971651295</v>
      </c>
      <c r="D173" s="151">
        <v>0.44946911196911199</v>
      </c>
    </row>
    <row r="174" spans="1:14" x14ac:dyDescent="0.2">
      <c r="A174" s="4" t="s">
        <v>236</v>
      </c>
      <c r="B174" s="151">
        <v>0.304245283018868</v>
      </c>
      <c r="C174" s="151">
        <v>0.53420669577874802</v>
      </c>
      <c r="D174" s="151">
        <v>0.48322147651006703</v>
      </c>
    </row>
    <row r="175" spans="1:14" x14ac:dyDescent="0.2">
      <c r="A175" s="4" t="s">
        <v>237</v>
      </c>
      <c r="B175" s="151">
        <v>0.33707865168539303</v>
      </c>
      <c r="C175" s="151">
        <v>0.55229780925712402</v>
      </c>
      <c r="D175" s="151">
        <v>0.50289491460001901</v>
      </c>
    </row>
    <row r="176" spans="1:14" x14ac:dyDescent="0.2">
      <c r="A176" s="4" t="s">
        <v>238</v>
      </c>
      <c r="B176" s="151">
        <v>0.33427762039660103</v>
      </c>
      <c r="C176" s="151">
        <v>0.55700652938221995</v>
      </c>
      <c r="D176" s="151">
        <v>0.527475686293298</v>
      </c>
    </row>
    <row r="177" spans="1:8" x14ac:dyDescent="0.2">
      <c r="A177" s="4" t="s">
        <v>239</v>
      </c>
      <c r="B177" s="151">
        <v>0.338912133891213</v>
      </c>
      <c r="C177" s="151">
        <v>0.58325434439178503</v>
      </c>
      <c r="D177" s="151">
        <v>0.52742384801570996</v>
      </c>
    </row>
    <row r="179" spans="1:8" x14ac:dyDescent="0.2">
      <c r="B179" s="4" t="s">
        <v>240</v>
      </c>
      <c r="C179" s="4" t="s">
        <v>241</v>
      </c>
      <c r="D179" s="120" t="s">
        <v>242</v>
      </c>
      <c r="E179" s="120" t="s">
        <v>243</v>
      </c>
      <c r="F179" s="120" t="s">
        <v>244</v>
      </c>
      <c r="G179" s="120"/>
      <c r="H179" s="120"/>
    </row>
    <row r="180" spans="1:8" x14ac:dyDescent="0.2">
      <c r="A180" s="4" t="s">
        <v>205</v>
      </c>
      <c r="B180" s="4" t="s">
        <v>245</v>
      </c>
      <c r="C180" s="4" t="s">
        <v>245</v>
      </c>
      <c r="D180" s="4" t="s">
        <v>245</v>
      </c>
      <c r="E180" s="4" t="s">
        <v>245</v>
      </c>
      <c r="F180" s="4" t="s">
        <v>245</v>
      </c>
      <c r="G180" s="4" t="s">
        <v>246</v>
      </c>
      <c r="H180" s="4" t="s">
        <v>247</v>
      </c>
    </row>
    <row r="181" spans="1:8" x14ac:dyDescent="0.2">
      <c r="A181" s="4" t="s">
        <v>248</v>
      </c>
      <c r="B181" s="133">
        <v>367</v>
      </c>
      <c r="C181" s="133">
        <v>387</v>
      </c>
      <c r="D181" s="133">
        <v>480</v>
      </c>
      <c r="E181" s="133">
        <v>472</v>
      </c>
      <c r="F181" s="133">
        <v>486</v>
      </c>
      <c r="G181" s="133">
        <v>3692</v>
      </c>
      <c r="H181" s="133">
        <v>11549</v>
      </c>
    </row>
    <row r="182" spans="1:8" x14ac:dyDescent="0.2">
      <c r="A182" s="4" t="s">
        <v>249</v>
      </c>
      <c r="B182" s="133">
        <v>1270</v>
      </c>
      <c r="C182" s="133">
        <v>1272</v>
      </c>
      <c r="D182" s="133">
        <v>1424</v>
      </c>
      <c r="E182" s="133">
        <v>1412</v>
      </c>
      <c r="F182" s="133">
        <v>1434</v>
      </c>
      <c r="G182" s="133">
        <v>6330</v>
      </c>
      <c r="H182" s="133">
        <v>21897</v>
      </c>
    </row>
    <row r="183" spans="1:8" x14ac:dyDescent="0.2">
      <c r="A183" s="4" t="s">
        <v>250</v>
      </c>
      <c r="B183" s="145">
        <v>0.28897637795275588</v>
      </c>
      <c r="C183" s="145">
        <v>0.30424528301886794</v>
      </c>
      <c r="D183" s="145">
        <v>0.33707865168539325</v>
      </c>
      <c r="E183" s="145">
        <v>0.33427762039660058</v>
      </c>
      <c r="F183" s="145">
        <v>0.33891213389121339</v>
      </c>
      <c r="G183" s="145">
        <v>0.58325434439178514</v>
      </c>
      <c r="H183" s="145">
        <v>0.52742384801570996</v>
      </c>
    </row>
    <row r="187" spans="1:8" x14ac:dyDescent="0.2">
      <c r="A187" s="114" t="s">
        <v>251</v>
      </c>
    </row>
    <row r="188" spans="1:8" x14ac:dyDescent="0.2">
      <c r="A188" s="4" t="s">
        <v>202</v>
      </c>
      <c r="B188" s="4" t="s">
        <v>4</v>
      </c>
      <c r="C188" s="4" t="s">
        <v>28</v>
      </c>
      <c r="D188" s="4" t="s">
        <v>29</v>
      </c>
    </row>
    <row r="189" spans="1:8" x14ac:dyDescent="0.2">
      <c r="A189" s="4" t="s">
        <v>236</v>
      </c>
      <c r="B189" s="151">
        <v>0.61752136752136799</v>
      </c>
      <c r="C189" s="151">
        <v>0.73680683531579805</v>
      </c>
      <c r="D189" s="151">
        <v>0.69974239099322599</v>
      </c>
    </row>
    <row r="190" spans="1:8" x14ac:dyDescent="0.2">
      <c r="A190" s="4" t="s">
        <v>237</v>
      </c>
      <c r="B190" s="151">
        <v>0.61456102783725897</v>
      </c>
      <c r="C190" s="151">
        <v>0.74284780120974303</v>
      </c>
      <c r="D190" s="151">
        <v>0.70646067415730296</v>
      </c>
    </row>
    <row r="191" spans="1:8" x14ac:dyDescent="0.2">
      <c r="A191" s="4" t="s">
        <v>238</v>
      </c>
      <c r="B191" s="151">
        <v>0.61127819548872198</v>
      </c>
      <c r="C191" s="151">
        <v>0.755674846625767</v>
      </c>
      <c r="D191" s="151">
        <v>0.71681376482125403</v>
      </c>
    </row>
    <row r="192" spans="1:8" x14ac:dyDescent="0.2">
      <c r="A192" s="4" t="s">
        <v>239</v>
      </c>
      <c r="B192" s="151">
        <v>0.637490882567469</v>
      </c>
      <c r="C192" s="151">
        <v>0.76924342105263199</v>
      </c>
      <c r="D192" s="151">
        <v>0.71120028857426298</v>
      </c>
    </row>
    <row r="193" spans="1:9" x14ac:dyDescent="0.2">
      <c r="A193" s="4" t="s">
        <v>252</v>
      </c>
      <c r="B193" s="151">
        <v>0.63855421686747005</v>
      </c>
      <c r="C193" s="151">
        <v>0.77128520556814495</v>
      </c>
      <c r="D193" s="151">
        <v>0.70933874454100299</v>
      </c>
    </row>
    <row r="195" spans="1:9" x14ac:dyDescent="0.2">
      <c r="A195" s="4" t="s">
        <v>225</v>
      </c>
      <c r="B195" s="4" t="s">
        <v>226</v>
      </c>
      <c r="C195" s="4" t="s">
        <v>253</v>
      </c>
      <c r="D195" s="4" t="s">
        <v>254</v>
      </c>
      <c r="E195" s="4" t="s">
        <v>255</v>
      </c>
      <c r="F195" s="4" t="s">
        <v>256</v>
      </c>
      <c r="G195" s="202" t="s">
        <v>257</v>
      </c>
      <c r="H195" s="202"/>
      <c r="I195" s="202"/>
    </row>
    <row r="196" spans="1:9" x14ac:dyDescent="0.2">
      <c r="A196" s="4" t="s">
        <v>228</v>
      </c>
      <c r="B196" s="133" t="s">
        <v>258</v>
      </c>
      <c r="C196" s="133">
        <v>108</v>
      </c>
      <c r="D196" s="133">
        <v>105</v>
      </c>
      <c r="E196" s="133">
        <v>133</v>
      </c>
      <c r="F196" s="133">
        <v>156</v>
      </c>
      <c r="G196" s="133">
        <v>157</v>
      </c>
      <c r="H196" s="133">
        <v>2308</v>
      </c>
      <c r="I196" s="133">
        <v>8403</v>
      </c>
    </row>
    <row r="197" spans="1:9" x14ac:dyDescent="0.2">
      <c r="A197" s="4" t="s">
        <v>228</v>
      </c>
      <c r="B197" s="133" t="s">
        <v>259</v>
      </c>
      <c r="C197" s="133">
        <v>231</v>
      </c>
      <c r="D197" s="133">
        <v>244</v>
      </c>
      <c r="E197" s="133">
        <v>283</v>
      </c>
      <c r="F197" s="133">
        <v>314</v>
      </c>
      <c r="G197" s="133">
        <v>295</v>
      </c>
      <c r="H197" s="133">
        <v>3047</v>
      </c>
      <c r="I197" s="133">
        <v>12502</v>
      </c>
    </row>
    <row r="198" spans="1:9" x14ac:dyDescent="0.2">
      <c r="A198" s="4" t="s">
        <v>228</v>
      </c>
      <c r="B198" s="133" t="s">
        <v>260</v>
      </c>
      <c r="C198" s="145">
        <v>0.46753246753246802</v>
      </c>
      <c r="D198" s="145">
        <v>0.43032786885245899</v>
      </c>
      <c r="E198" s="145">
        <v>0.46996466431095402</v>
      </c>
      <c r="F198" s="145">
        <v>0.49681528662420399</v>
      </c>
      <c r="G198" s="145">
        <v>0.53220338983050897</v>
      </c>
      <c r="H198" s="145">
        <v>0.75746636035444703</v>
      </c>
      <c r="I198" s="145">
        <v>0.67213245880659089</v>
      </c>
    </row>
    <row r="199" spans="1:9" x14ac:dyDescent="0.2">
      <c r="A199" s="4" t="s">
        <v>232</v>
      </c>
      <c r="B199" s="133" t="s">
        <v>258</v>
      </c>
      <c r="C199" s="133" t="s">
        <v>3</v>
      </c>
      <c r="D199" s="133" t="s">
        <v>3</v>
      </c>
      <c r="E199" s="133" t="s">
        <v>3</v>
      </c>
      <c r="F199" s="133" t="s">
        <v>3</v>
      </c>
      <c r="G199" s="133" t="s">
        <v>3</v>
      </c>
      <c r="H199" s="133" t="s">
        <v>3</v>
      </c>
      <c r="I199" s="133" t="s">
        <v>3</v>
      </c>
    </row>
    <row r="200" spans="1:9" x14ac:dyDescent="0.2">
      <c r="A200" s="4" t="s">
        <v>232</v>
      </c>
      <c r="B200" s="133" t="s">
        <v>259</v>
      </c>
      <c r="C200" s="133" t="s">
        <v>3</v>
      </c>
      <c r="D200" s="133" t="s">
        <v>3</v>
      </c>
      <c r="E200" s="133" t="s">
        <v>3</v>
      </c>
      <c r="F200" s="133" t="s">
        <v>3</v>
      </c>
      <c r="G200" s="133" t="s">
        <v>3</v>
      </c>
      <c r="H200" s="133" t="s">
        <v>3</v>
      </c>
      <c r="I200" s="133" t="s">
        <v>3</v>
      </c>
    </row>
    <row r="201" spans="1:9" x14ac:dyDescent="0.2">
      <c r="A201" s="4" t="s">
        <v>232</v>
      </c>
      <c r="B201" s="133" t="s">
        <v>260</v>
      </c>
      <c r="C201" s="145" t="s">
        <v>3</v>
      </c>
      <c r="D201" s="145" t="s">
        <v>3</v>
      </c>
      <c r="E201" s="145" t="s">
        <v>3</v>
      </c>
      <c r="F201" s="145" t="s">
        <v>3</v>
      </c>
      <c r="G201" s="145" t="s">
        <v>3</v>
      </c>
      <c r="H201" s="145" t="s">
        <v>3</v>
      </c>
      <c r="I201" s="145" t="s">
        <v>3</v>
      </c>
    </row>
    <row r="202" spans="1:9" x14ac:dyDescent="0.2">
      <c r="A202" s="4" t="s">
        <v>233</v>
      </c>
      <c r="B202" s="133" t="s">
        <v>258</v>
      </c>
      <c r="C202" s="133">
        <v>759</v>
      </c>
      <c r="D202" s="133">
        <v>756</v>
      </c>
      <c r="E202" s="133">
        <v>680</v>
      </c>
      <c r="F202" s="133">
        <v>718</v>
      </c>
      <c r="G202" s="133">
        <v>691</v>
      </c>
      <c r="H202" s="133">
        <v>691</v>
      </c>
      <c r="I202" s="133">
        <v>1407</v>
      </c>
    </row>
    <row r="203" spans="1:9" x14ac:dyDescent="0.2">
      <c r="A203" s="4" t="s">
        <v>233</v>
      </c>
      <c r="B203" s="133" t="s">
        <v>259</v>
      </c>
      <c r="C203" s="133">
        <v>1173</v>
      </c>
      <c r="D203" s="133">
        <v>1157</v>
      </c>
      <c r="E203" s="133">
        <v>1047</v>
      </c>
      <c r="F203" s="133">
        <v>1057</v>
      </c>
      <c r="G203" s="133">
        <v>1033</v>
      </c>
      <c r="H203" s="133">
        <v>1033</v>
      </c>
      <c r="I203" s="133">
        <v>2004</v>
      </c>
    </row>
    <row r="204" spans="1:9" x14ac:dyDescent="0.2">
      <c r="A204" s="4" t="s">
        <v>233</v>
      </c>
      <c r="B204" s="133" t="s">
        <v>260</v>
      </c>
      <c r="C204" s="145">
        <v>0.64705882352941202</v>
      </c>
      <c r="D204" s="145">
        <v>0.65341400172860797</v>
      </c>
      <c r="E204" s="145">
        <v>0.64947468958930299</v>
      </c>
      <c r="F204" s="145">
        <v>0.67928098391674596</v>
      </c>
      <c r="G204" s="145">
        <v>0.66892545982575002</v>
      </c>
      <c r="H204" s="145">
        <v>0.66892545982575025</v>
      </c>
      <c r="I204" s="145">
        <v>0.70209580838323349</v>
      </c>
    </row>
    <row r="208" spans="1:9" x14ac:dyDescent="0.2">
      <c r="A208" s="114" t="s">
        <v>261</v>
      </c>
    </row>
    <row r="209" spans="1:8" x14ac:dyDescent="0.2">
      <c r="A209" s="4" t="s">
        <v>157</v>
      </c>
      <c r="B209" s="4" t="s">
        <v>4</v>
      </c>
      <c r="C209" s="4" t="s">
        <v>28</v>
      </c>
      <c r="D209" s="4" t="s">
        <v>29</v>
      </c>
    </row>
    <row r="210" spans="1:8" x14ac:dyDescent="0.2">
      <c r="A210" s="4" t="s">
        <v>236</v>
      </c>
      <c r="B210" s="145">
        <v>0.84420289855072495</v>
      </c>
      <c r="C210" s="145">
        <v>0.71090047393364897</v>
      </c>
      <c r="D210" s="145">
        <v>0.74309786130913802</v>
      </c>
    </row>
    <row r="211" spans="1:8" x14ac:dyDescent="0.2">
      <c r="A211" s="4" t="s">
        <v>237</v>
      </c>
      <c r="B211" s="145">
        <v>0.85159010600706697</v>
      </c>
      <c r="C211" s="145">
        <v>0.72957568081063995</v>
      </c>
      <c r="D211" s="145">
        <v>0.75451844515969302</v>
      </c>
    </row>
    <row r="212" spans="1:8" x14ac:dyDescent="0.2">
      <c r="A212" s="4" t="s">
        <v>238</v>
      </c>
      <c r="B212" s="145">
        <v>0.84192439862543</v>
      </c>
      <c r="C212" s="145">
        <v>0.72820823244552102</v>
      </c>
      <c r="D212" s="145">
        <v>0.754220040703939</v>
      </c>
    </row>
    <row r="213" spans="1:8" x14ac:dyDescent="0.2">
      <c r="A213" s="4" t="s">
        <v>239</v>
      </c>
      <c r="B213" s="145">
        <v>0.83838383838383801</v>
      </c>
      <c r="C213" s="145">
        <v>0.74302325581395401</v>
      </c>
      <c r="D213" s="145">
        <v>0.76744186046511598</v>
      </c>
    </row>
    <row r="214" spans="1:8" x14ac:dyDescent="0.2">
      <c r="A214" s="4" t="s">
        <v>252</v>
      </c>
      <c r="B214" s="145">
        <v>0.87548638132295697</v>
      </c>
      <c r="C214" s="145">
        <v>0.75072632190586897</v>
      </c>
      <c r="D214" s="145">
        <v>0.77826925258024304</v>
      </c>
    </row>
    <row r="216" spans="1:8" x14ac:dyDescent="0.2">
      <c r="B216" s="4" t="s">
        <v>253</v>
      </c>
      <c r="C216" s="4" t="s">
        <v>254</v>
      </c>
      <c r="D216" s="4" t="s">
        <v>255</v>
      </c>
      <c r="E216" s="4" t="s">
        <v>256</v>
      </c>
      <c r="F216" s="202" t="s">
        <v>257</v>
      </c>
      <c r="G216" s="202"/>
      <c r="H216" s="202"/>
    </row>
    <row r="217" spans="1:8" x14ac:dyDescent="0.2">
      <c r="A217" s="4" t="s">
        <v>262</v>
      </c>
      <c r="B217" s="4" t="s">
        <v>245</v>
      </c>
      <c r="C217" s="4" t="s">
        <v>245</v>
      </c>
      <c r="D217" s="4" t="s">
        <v>245</v>
      </c>
      <c r="E217" s="4" t="s">
        <v>245</v>
      </c>
      <c r="F217" s="4" t="s">
        <v>245</v>
      </c>
      <c r="G217" s="4" t="s">
        <v>246</v>
      </c>
      <c r="H217" s="4" t="s">
        <v>247</v>
      </c>
    </row>
    <row r="218" spans="1:8" x14ac:dyDescent="0.2">
      <c r="A218" s="4" t="s">
        <v>263</v>
      </c>
      <c r="B218" s="145">
        <v>0.88333333333333297</v>
      </c>
      <c r="C218" s="145">
        <v>0.86956521739130399</v>
      </c>
      <c r="D218" s="145">
        <v>0.82978723404255295</v>
      </c>
      <c r="E218" s="145">
        <v>0.79591836734693899</v>
      </c>
      <c r="F218" s="145">
        <v>0.83333333333333304</v>
      </c>
      <c r="G218" s="145">
        <v>0.71447368421052604</v>
      </c>
      <c r="H218" s="145">
        <v>0.76600000000000001</v>
      </c>
    </row>
    <row r="219" spans="1:8" x14ac:dyDescent="0.2">
      <c r="A219" s="4" t="s">
        <v>264</v>
      </c>
      <c r="B219" s="145">
        <v>0.83333333333333304</v>
      </c>
      <c r="C219" s="145">
        <v>0.848101265822785</v>
      </c>
      <c r="D219" s="145">
        <v>0.84426229508196704</v>
      </c>
      <c r="E219" s="145">
        <v>0.84677419354838701</v>
      </c>
      <c r="F219" s="145">
        <v>0.88516746411483305</v>
      </c>
      <c r="G219" s="145">
        <v>0.88516746411483305</v>
      </c>
      <c r="H219" s="145">
        <v>0.80500000000000005</v>
      </c>
    </row>
    <row r="220" spans="1:8" x14ac:dyDescent="0.2">
      <c r="A220" s="4" t="s">
        <v>265</v>
      </c>
      <c r="B220" s="145" t="s">
        <v>3</v>
      </c>
      <c r="C220" s="145" t="s">
        <v>3</v>
      </c>
      <c r="D220" s="145" t="s">
        <v>3</v>
      </c>
      <c r="E220" s="145" t="s">
        <v>3</v>
      </c>
      <c r="F220" s="145" t="s">
        <v>3</v>
      </c>
      <c r="G220" s="145" t="s">
        <v>3</v>
      </c>
      <c r="H220" s="145" t="s">
        <v>3</v>
      </c>
    </row>
    <row r="224" spans="1:8" x14ac:dyDescent="0.2">
      <c r="A224" s="114" t="s">
        <v>266</v>
      </c>
    </row>
    <row r="225" spans="1:8" x14ac:dyDescent="0.2">
      <c r="A225" s="4" t="s">
        <v>202</v>
      </c>
      <c r="B225" s="4" t="s">
        <v>4</v>
      </c>
      <c r="C225" s="4" t="s">
        <v>28</v>
      </c>
      <c r="D225" s="4" t="s">
        <v>29</v>
      </c>
    </row>
    <row r="226" spans="1:8" x14ac:dyDescent="0.2">
      <c r="A226" s="4" t="s">
        <v>237</v>
      </c>
      <c r="B226" s="151"/>
      <c r="C226" s="151">
        <v>0.48115642746515203</v>
      </c>
      <c r="D226" s="151">
        <v>0.46522849843883102</v>
      </c>
    </row>
    <row r="227" spans="1:8" x14ac:dyDescent="0.2">
      <c r="A227" s="4" t="s">
        <v>238</v>
      </c>
      <c r="B227" s="151"/>
      <c r="C227" s="151">
        <v>0.52333333333333298</v>
      </c>
      <c r="D227" s="151">
        <v>0.48189121559331</v>
      </c>
    </row>
    <row r="228" spans="1:8" x14ac:dyDescent="0.2">
      <c r="A228" s="4" t="s">
        <v>239</v>
      </c>
      <c r="B228" s="151"/>
      <c r="C228" s="151">
        <v>0.496255616575137</v>
      </c>
      <c r="D228" s="151">
        <v>0.47170756134201303</v>
      </c>
    </row>
    <row r="229" spans="1:8" x14ac:dyDescent="0.2">
      <c r="A229" s="4" t="s">
        <v>252</v>
      </c>
      <c r="B229" s="151"/>
      <c r="C229" s="151">
        <v>0.52996254681647903</v>
      </c>
      <c r="D229" s="151">
        <v>0.476545585758961</v>
      </c>
    </row>
    <row r="230" spans="1:8" x14ac:dyDescent="0.2">
      <c r="A230" s="4" t="s">
        <v>267</v>
      </c>
      <c r="B230" s="151">
        <v>0.565217391304348</v>
      </c>
      <c r="C230" s="151">
        <v>0.49743828598043799</v>
      </c>
      <c r="D230" s="151">
        <v>0.47356321839080501</v>
      </c>
    </row>
    <row r="232" spans="1:8" x14ac:dyDescent="0.2">
      <c r="B232" s="4" t="s">
        <v>268</v>
      </c>
      <c r="C232" s="4" t="s">
        <v>269</v>
      </c>
      <c r="D232" s="4" t="s">
        <v>270</v>
      </c>
      <c r="E232" s="4" t="s">
        <v>271</v>
      </c>
      <c r="F232" s="4" t="s">
        <v>272</v>
      </c>
      <c r="G232" s="4" t="s">
        <v>273</v>
      </c>
      <c r="H232" s="4" t="s">
        <v>274</v>
      </c>
    </row>
    <row r="233" spans="1:8" x14ac:dyDescent="0.2">
      <c r="A233" s="4" t="s">
        <v>205</v>
      </c>
      <c r="B233" s="4" t="s">
        <v>245</v>
      </c>
      <c r="C233" s="4" t="s">
        <v>245</v>
      </c>
      <c r="D233" s="4" t="s">
        <v>245</v>
      </c>
      <c r="E233" s="4" t="s">
        <v>245</v>
      </c>
      <c r="F233" s="4" t="s">
        <v>245</v>
      </c>
      <c r="G233" s="4" t="s">
        <v>246</v>
      </c>
      <c r="H233" s="4" t="s">
        <v>247</v>
      </c>
    </row>
    <row r="234" spans="1:8" x14ac:dyDescent="0.2">
      <c r="A234" s="4" t="s">
        <v>275</v>
      </c>
      <c r="B234" s="133" t="s">
        <v>3</v>
      </c>
      <c r="C234" s="133" t="s">
        <v>3</v>
      </c>
      <c r="D234" s="133" t="s">
        <v>3</v>
      </c>
      <c r="E234" s="133" t="s">
        <v>3</v>
      </c>
      <c r="F234" s="133">
        <v>13</v>
      </c>
      <c r="G234" s="133">
        <v>1068</v>
      </c>
      <c r="H234" s="133">
        <v>4120</v>
      </c>
    </row>
    <row r="235" spans="1:8" x14ac:dyDescent="0.2">
      <c r="A235" s="4" t="s">
        <v>276</v>
      </c>
      <c r="B235" s="133" t="s">
        <v>3</v>
      </c>
      <c r="C235" s="133" t="s">
        <v>3</v>
      </c>
      <c r="D235" s="133" t="s">
        <v>3</v>
      </c>
      <c r="E235" s="133" t="s">
        <v>3</v>
      </c>
      <c r="F235" s="133">
        <v>23</v>
      </c>
      <c r="G235" s="133">
        <v>2147</v>
      </c>
      <c r="H235" s="133">
        <v>8700</v>
      </c>
    </row>
    <row r="236" spans="1:8" x14ac:dyDescent="0.2">
      <c r="A236" s="4" t="s">
        <v>277</v>
      </c>
      <c r="B236" s="145" t="s">
        <v>3</v>
      </c>
      <c r="C236" s="145" t="s">
        <v>3</v>
      </c>
      <c r="D236" s="145" t="s">
        <v>3</v>
      </c>
      <c r="E236" s="145" t="s">
        <v>3</v>
      </c>
      <c r="F236" s="145">
        <v>0.565217391304348</v>
      </c>
      <c r="G236" s="145">
        <v>0.49743828598043799</v>
      </c>
      <c r="H236" s="145">
        <v>0.47356321839080501</v>
      </c>
    </row>
    <row r="240" spans="1:8" x14ac:dyDescent="0.2">
      <c r="A240" s="114" t="s">
        <v>278</v>
      </c>
    </row>
    <row r="241" spans="1:9" x14ac:dyDescent="0.2">
      <c r="A241" s="4" t="s">
        <v>157</v>
      </c>
      <c r="B241" s="4" t="s">
        <v>4</v>
      </c>
      <c r="C241" s="4" t="s">
        <v>28</v>
      </c>
      <c r="D241" s="4" t="s">
        <v>29</v>
      </c>
    </row>
    <row r="242" spans="1:9" x14ac:dyDescent="0.2">
      <c r="A242" s="4" t="s">
        <v>237</v>
      </c>
      <c r="B242" s="145">
        <v>0.53805073431241701</v>
      </c>
      <c r="C242" s="145">
        <v>0.49728471683475561</v>
      </c>
      <c r="D242" s="145">
        <v>0.47109622841029303</v>
      </c>
    </row>
    <row r="243" spans="1:9" x14ac:dyDescent="0.2">
      <c r="A243" s="4" t="s">
        <v>238</v>
      </c>
      <c r="B243" s="145">
        <v>0.48319327731092399</v>
      </c>
      <c r="C243" s="145">
        <v>0.50995024875621886</v>
      </c>
      <c r="D243" s="145">
        <v>0.48216243569199602</v>
      </c>
    </row>
    <row r="244" spans="1:9" x14ac:dyDescent="0.2">
      <c r="A244" s="4" t="s">
        <v>239</v>
      </c>
      <c r="B244" s="145">
        <v>0.49799465240641699</v>
      </c>
      <c r="C244" s="145">
        <v>0.50547754976083936</v>
      </c>
      <c r="D244" s="145">
        <v>0.48566738224523298</v>
      </c>
    </row>
    <row r="245" spans="1:9" x14ac:dyDescent="0.2">
      <c r="A245" s="4" t="s">
        <v>252</v>
      </c>
      <c r="B245" s="145">
        <v>0.50171115674195799</v>
      </c>
      <c r="C245" s="145">
        <v>0.5175026519169571</v>
      </c>
      <c r="D245" s="145">
        <v>0.48624532258727698</v>
      </c>
    </row>
    <row r="246" spans="1:9" x14ac:dyDescent="0.2">
      <c r="A246" s="4" t="s">
        <v>267</v>
      </c>
      <c r="B246" s="145">
        <v>0.48956975228161698</v>
      </c>
      <c r="C246" s="145">
        <v>0.51717229536348031</v>
      </c>
      <c r="D246" s="145">
        <v>0.490810853446916</v>
      </c>
    </row>
    <row r="248" spans="1:9" x14ac:dyDescent="0.2">
      <c r="A248" s="4" t="s">
        <v>225</v>
      </c>
      <c r="B248" s="4" t="s">
        <v>226</v>
      </c>
      <c r="C248" s="4" t="s">
        <v>268</v>
      </c>
      <c r="D248" s="4" t="s">
        <v>269</v>
      </c>
      <c r="E248" s="4" t="s">
        <v>270</v>
      </c>
      <c r="F248" s="4" t="s">
        <v>271</v>
      </c>
      <c r="G248" s="4" t="s">
        <v>272</v>
      </c>
      <c r="H248" s="4" t="s">
        <v>273</v>
      </c>
      <c r="I248" s="4" t="s">
        <v>274</v>
      </c>
    </row>
    <row r="249" spans="1:9" x14ac:dyDescent="0.2">
      <c r="A249" s="4" t="s">
        <v>228</v>
      </c>
      <c r="B249" s="133" t="s">
        <v>258</v>
      </c>
      <c r="C249" s="152">
        <v>97</v>
      </c>
      <c r="D249" s="152">
        <v>89</v>
      </c>
      <c r="E249" s="152">
        <v>88</v>
      </c>
      <c r="F249" s="152">
        <v>93</v>
      </c>
      <c r="G249" s="152">
        <v>107</v>
      </c>
      <c r="H249" s="152">
        <v>1575</v>
      </c>
      <c r="I249" s="152">
        <v>5781</v>
      </c>
    </row>
    <row r="250" spans="1:9" x14ac:dyDescent="0.2">
      <c r="A250" s="4" t="s">
        <v>228</v>
      </c>
      <c r="B250" s="133" t="s">
        <v>259</v>
      </c>
      <c r="C250" s="152">
        <v>290</v>
      </c>
      <c r="D250" s="152">
        <v>331</v>
      </c>
      <c r="E250" s="152">
        <v>361</v>
      </c>
      <c r="F250" s="152">
        <v>363</v>
      </c>
      <c r="G250" s="152">
        <v>385</v>
      </c>
      <c r="H250" s="152">
        <v>3715</v>
      </c>
      <c r="I250" s="152">
        <v>14316</v>
      </c>
    </row>
    <row r="251" spans="1:9" x14ac:dyDescent="0.2">
      <c r="A251" s="4" t="s">
        <v>228</v>
      </c>
      <c r="B251" s="133" t="s">
        <v>260</v>
      </c>
      <c r="C251" s="153">
        <v>0.33448275862068999</v>
      </c>
      <c r="D251" s="153">
        <v>0.26888217522658597</v>
      </c>
      <c r="E251" s="153">
        <v>0.243767313019391</v>
      </c>
      <c r="F251" s="153">
        <v>0.256198347107438</v>
      </c>
      <c r="G251" s="153">
        <v>0.27792207792207801</v>
      </c>
      <c r="H251" s="153">
        <v>0.42395693135935397</v>
      </c>
      <c r="I251" s="153">
        <v>0.40379999999999999</v>
      </c>
    </row>
    <row r="252" spans="1:9" x14ac:dyDescent="0.2">
      <c r="A252" s="4" t="s">
        <v>232</v>
      </c>
      <c r="B252" s="133" t="s">
        <v>258</v>
      </c>
      <c r="C252" s="152" t="s">
        <v>3</v>
      </c>
      <c r="D252" s="152" t="s">
        <v>3</v>
      </c>
      <c r="E252" s="152" t="s">
        <v>3</v>
      </c>
      <c r="F252" s="152" t="s">
        <v>3</v>
      </c>
      <c r="G252" s="152">
        <v>20</v>
      </c>
      <c r="H252" s="152">
        <v>1415</v>
      </c>
      <c r="I252" s="152">
        <v>5435</v>
      </c>
    </row>
    <row r="253" spans="1:9" x14ac:dyDescent="0.2">
      <c r="A253" s="4" t="s">
        <v>232</v>
      </c>
      <c r="B253" s="133" t="s">
        <v>259</v>
      </c>
      <c r="C253" s="152" t="s">
        <v>3</v>
      </c>
      <c r="D253" s="152" t="s">
        <v>3</v>
      </c>
      <c r="E253" s="152" t="s">
        <v>3</v>
      </c>
      <c r="F253" s="152" t="s">
        <v>3</v>
      </c>
      <c r="G253" s="152">
        <v>23</v>
      </c>
      <c r="H253" s="152">
        <v>2147</v>
      </c>
      <c r="I253" s="152">
        <v>8700</v>
      </c>
    </row>
    <row r="254" spans="1:9" x14ac:dyDescent="0.2">
      <c r="A254" s="4" t="s">
        <v>232</v>
      </c>
      <c r="B254" s="133" t="s">
        <v>260</v>
      </c>
      <c r="C254" s="153" t="s">
        <v>3</v>
      </c>
      <c r="D254" s="153" t="s">
        <v>3</v>
      </c>
      <c r="E254" s="153" t="s">
        <v>3</v>
      </c>
      <c r="F254" s="153" t="s">
        <v>3</v>
      </c>
      <c r="G254" s="153">
        <v>0.86956521739130399</v>
      </c>
      <c r="H254" s="153">
        <v>0.65905915230554257</v>
      </c>
      <c r="I254" s="153">
        <v>0.62470000000000003</v>
      </c>
    </row>
    <row r="255" spans="1:9" x14ac:dyDescent="0.2">
      <c r="A255" s="4" t="s">
        <v>233</v>
      </c>
      <c r="B255" s="133" t="s">
        <v>258</v>
      </c>
      <c r="C255" s="152">
        <v>709</v>
      </c>
      <c r="D255" s="152">
        <v>601</v>
      </c>
      <c r="E255" s="152">
        <v>657</v>
      </c>
      <c r="F255" s="152">
        <v>640</v>
      </c>
      <c r="G255" s="152">
        <v>624</v>
      </c>
      <c r="H255" s="152">
        <v>624</v>
      </c>
      <c r="I255" s="152">
        <v>1229</v>
      </c>
    </row>
    <row r="256" spans="1:9" x14ac:dyDescent="0.2">
      <c r="A256" s="4" t="s">
        <v>233</v>
      </c>
      <c r="B256" s="133" t="s">
        <v>259</v>
      </c>
      <c r="C256" s="152">
        <v>1208</v>
      </c>
      <c r="D256" s="152">
        <v>1097</v>
      </c>
      <c r="E256" s="152">
        <v>1135</v>
      </c>
      <c r="F256" s="152">
        <v>1098</v>
      </c>
      <c r="G256" s="152">
        <v>1126</v>
      </c>
      <c r="H256" s="152">
        <v>1126</v>
      </c>
      <c r="I256" s="152">
        <v>2340</v>
      </c>
    </row>
    <row r="257" spans="1:9" x14ac:dyDescent="0.2">
      <c r="A257" s="4" t="s">
        <v>233</v>
      </c>
      <c r="B257" s="133" t="s">
        <v>260</v>
      </c>
      <c r="C257" s="153">
        <v>0.58692052980132503</v>
      </c>
      <c r="D257" s="153">
        <v>0.54785779398359202</v>
      </c>
      <c r="E257" s="153">
        <v>0.57885462555066103</v>
      </c>
      <c r="F257" s="153">
        <v>0.58287795992713998</v>
      </c>
      <c r="G257" s="153">
        <v>0.55417406749555997</v>
      </c>
      <c r="H257" s="153">
        <v>0.55417406749555953</v>
      </c>
      <c r="I257" s="153">
        <v>0.5252</v>
      </c>
    </row>
    <row r="261" spans="1:9" x14ac:dyDescent="0.2">
      <c r="A261" s="114" t="s">
        <v>279</v>
      </c>
    </row>
    <row r="262" spans="1:9" x14ac:dyDescent="0.2">
      <c r="A262" s="4" t="s">
        <v>157</v>
      </c>
      <c r="B262" s="4" t="s">
        <v>4</v>
      </c>
      <c r="C262" s="4" t="s">
        <v>280</v>
      </c>
      <c r="D262" s="4" t="s">
        <v>281</v>
      </c>
    </row>
    <row r="263" spans="1:9" x14ac:dyDescent="0.2">
      <c r="A263" s="4" t="s">
        <v>236</v>
      </c>
      <c r="B263" s="154">
        <v>200.35952380952401</v>
      </c>
      <c r="C263" s="154">
        <v>119.92341269841283</v>
      </c>
      <c r="D263" s="154">
        <v>73.3125</v>
      </c>
    </row>
    <row r="264" spans="1:9" x14ac:dyDescent="0.2">
      <c r="A264" s="4" t="s">
        <v>237</v>
      </c>
      <c r="B264" s="154">
        <v>225.458333333333</v>
      </c>
      <c r="C264" s="154">
        <v>136.97023809523833</v>
      </c>
      <c r="D264" s="154">
        <v>77.15625</v>
      </c>
    </row>
    <row r="265" spans="1:9" x14ac:dyDescent="0.2">
      <c r="A265" s="4" t="s">
        <v>238</v>
      </c>
      <c r="B265" s="154">
        <v>240.84924242424199</v>
      </c>
      <c r="C265" s="154">
        <v>159.96711159211199</v>
      </c>
      <c r="D265" s="154">
        <v>86.90625</v>
      </c>
    </row>
    <row r="266" spans="1:9" x14ac:dyDescent="0.2">
      <c r="A266" s="4" t="s">
        <v>239</v>
      </c>
      <c r="B266" s="154">
        <v>311.42582972583</v>
      </c>
      <c r="C266" s="154">
        <v>174.38579244829336</v>
      </c>
      <c r="D266" s="154">
        <v>96.84375</v>
      </c>
    </row>
    <row r="267" spans="1:9" x14ac:dyDescent="0.2">
      <c r="A267" s="4" t="s">
        <v>252</v>
      </c>
      <c r="B267" s="154">
        <v>283.17839105339101</v>
      </c>
      <c r="C267" s="154">
        <v>183.18588263588333</v>
      </c>
      <c r="D267" s="154">
        <v>96.84375</v>
      </c>
    </row>
    <row r="271" spans="1:9" x14ac:dyDescent="0.2">
      <c r="A271" s="114" t="s">
        <v>282</v>
      </c>
    </row>
    <row r="272" spans="1:9" x14ac:dyDescent="0.2">
      <c r="A272" s="4" t="s">
        <v>157</v>
      </c>
      <c r="B272" s="4" t="s">
        <v>4</v>
      </c>
      <c r="C272" s="4" t="s">
        <v>28</v>
      </c>
      <c r="D272" s="4" t="s">
        <v>29</v>
      </c>
    </row>
    <row r="273" spans="1:9" x14ac:dyDescent="0.2">
      <c r="A273" s="4" t="s">
        <v>236</v>
      </c>
      <c r="B273" s="145">
        <v>4.2931820709598487E-2</v>
      </c>
      <c r="C273" s="145">
        <v>7.9566429721556767E-2</v>
      </c>
      <c r="D273" s="145">
        <v>6.48329832175258E-2</v>
      </c>
    </row>
    <row r="274" spans="1:9" x14ac:dyDescent="0.2">
      <c r="A274" s="4" t="s">
        <v>237</v>
      </c>
      <c r="B274" s="151">
        <v>4.4143744454303462E-2</v>
      </c>
      <c r="C274" s="151">
        <v>8.0692992039956293E-2</v>
      </c>
      <c r="D274" s="151">
        <v>6.5219627610328151E-2</v>
      </c>
    </row>
    <row r="275" spans="1:9" x14ac:dyDescent="0.2">
      <c r="A275" s="4" t="s">
        <v>238</v>
      </c>
      <c r="B275" s="151">
        <v>4.6275395033860044E-2</v>
      </c>
      <c r="C275" s="151">
        <v>8.4105653382761811E-2</v>
      </c>
      <c r="D275" s="151">
        <v>6.6438309706301296E-2</v>
      </c>
    </row>
    <row r="276" spans="1:9" x14ac:dyDescent="0.2">
      <c r="A276" s="4" t="s">
        <v>239</v>
      </c>
      <c r="B276" s="151">
        <v>5.338716913414087E-2</v>
      </c>
      <c r="C276" s="151">
        <v>8.7393805478303929E-2</v>
      </c>
      <c r="D276" s="151">
        <v>7.0035244829649984E-2</v>
      </c>
    </row>
    <row r="277" spans="1:9" x14ac:dyDescent="0.2">
      <c r="A277" s="4" t="s">
        <v>252</v>
      </c>
      <c r="B277" s="151">
        <v>5.2465897166841552E-2</v>
      </c>
      <c r="C277" s="151">
        <v>8.7452323499649723E-2</v>
      </c>
      <c r="D277" s="151">
        <v>7.2179420575003594E-2</v>
      </c>
    </row>
    <row r="278" spans="1:9" x14ac:dyDescent="0.2">
      <c r="A278" s="4" t="s">
        <v>267</v>
      </c>
      <c r="B278" s="151">
        <v>5.8000000000000003E-2</v>
      </c>
      <c r="C278" s="151">
        <v>9.7000000000000003E-2</v>
      </c>
      <c r="D278" s="151">
        <v>0.08</v>
      </c>
    </row>
    <row r="280" spans="1:9" x14ac:dyDescent="0.2">
      <c r="C280" s="4">
        <v>2015</v>
      </c>
      <c r="D280" s="4">
        <v>2016</v>
      </c>
      <c r="E280" s="4">
        <v>2017</v>
      </c>
      <c r="F280" s="4">
        <v>2018</v>
      </c>
      <c r="G280" s="4">
        <v>2019</v>
      </c>
    </row>
    <row r="281" spans="1:9" x14ac:dyDescent="0.2">
      <c r="A281" s="4" t="s">
        <v>225</v>
      </c>
      <c r="B281" s="4" t="s">
        <v>226</v>
      </c>
      <c r="C281" s="4" t="s">
        <v>174</v>
      </c>
      <c r="D281" s="4" t="s">
        <v>174</v>
      </c>
      <c r="E281" s="4" t="s">
        <v>174</v>
      </c>
      <c r="F281" s="4" t="s">
        <v>174</v>
      </c>
      <c r="G281" s="4" t="s">
        <v>174</v>
      </c>
      <c r="H281" s="4" t="s">
        <v>227</v>
      </c>
      <c r="I281" s="4" t="s">
        <v>29</v>
      </c>
    </row>
    <row r="282" spans="1:9" x14ac:dyDescent="0.2">
      <c r="A282" s="4" t="s">
        <v>263</v>
      </c>
      <c r="B282" s="24" t="s">
        <v>283</v>
      </c>
      <c r="C282" s="133">
        <v>126</v>
      </c>
      <c r="D282" s="133">
        <v>137</v>
      </c>
      <c r="E282" s="133">
        <v>184</v>
      </c>
      <c r="F282" s="133">
        <v>150</v>
      </c>
      <c r="G282" s="133">
        <v>149</v>
      </c>
      <c r="H282" s="133">
        <v>1282</v>
      </c>
      <c r="I282" s="133">
        <v>3268</v>
      </c>
    </row>
    <row r="283" spans="1:9" x14ac:dyDescent="0.2">
      <c r="A283" s="4" t="s">
        <v>263</v>
      </c>
      <c r="B283" s="24" t="s">
        <v>284</v>
      </c>
      <c r="C283" s="133">
        <v>1182</v>
      </c>
      <c r="D283" s="133">
        <v>1240</v>
      </c>
      <c r="E283" s="133">
        <v>1348</v>
      </c>
      <c r="F283" s="133">
        <v>1329</v>
      </c>
      <c r="G283" s="133">
        <v>1309</v>
      </c>
      <c r="H283" s="133">
        <v>11603</v>
      </c>
      <c r="I283" s="133">
        <v>47458</v>
      </c>
    </row>
    <row r="284" spans="1:9" x14ac:dyDescent="0.2">
      <c r="A284" s="4" t="s">
        <v>263</v>
      </c>
      <c r="B284" s="24" t="s">
        <v>285</v>
      </c>
      <c r="C284" s="151">
        <v>0.1065989847715736</v>
      </c>
      <c r="D284" s="151">
        <v>0.11048387096774194</v>
      </c>
      <c r="E284" s="151">
        <v>0.13649851632047477</v>
      </c>
      <c r="F284" s="151">
        <v>0.11286681715575621</v>
      </c>
      <c r="G284" s="151">
        <v>0.113827349121467</v>
      </c>
      <c r="H284" s="151">
        <v>0.110488666724123</v>
      </c>
      <c r="I284" s="151">
        <v>6.8860887521597997E-2</v>
      </c>
    </row>
    <row r="285" spans="1:9" x14ac:dyDescent="0.2">
      <c r="A285" s="4" t="s">
        <v>265</v>
      </c>
      <c r="B285" s="24" t="s">
        <v>283</v>
      </c>
      <c r="C285" s="133" t="s">
        <v>3</v>
      </c>
      <c r="D285" s="133" t="s">
        <v>3</v>
      </c>
      <c r="E285" s="133" t="s">
        <v>3</v>
      </c>
      <c r="F285" s="133" t="s">
        <v>3</v>
      </c>
      <c r="G285" s="133">
        <v>12</v>
      </c>
      <c r="H285" s="133">
        <v>665</v>
      </c>
      <c r="I285" s="133">
        <v>2503</v>
      </c>
    </row>
    <row r="286" spans="1:9" x14ac:dyDescent="0.2">
      <c r="A286" s="4" t="s">
        <v>265</v>
      </c>
      <c r="B286" s="24" t="s">
        <v>284</v>
      </c>
      <c r="C286" s="133">
        <v>7</v>
      </c>
      <c r="D286" s="133">
        <v>7</v>
      </c>
      <c r="E286" s="133">
        <v>7</v>
      </c>
      <c r="F286" s="133">
        <v>5</v>
      </c>
      <c r="G286" s="133">
        <v>27</v>
      </c>
      <c r="H286" s="133">
        <v>4953</v>
      </c>
      <c r="I286" s="133">
        <v>21235</v>
      </c>
    </row>
    <row r="287" spans="1:9" x14ac:dyDescent="0.2">
      <c r="A287" s="4" t="s">
        <v>265</v>
      </c>
      <c r="B287" s="24" t="s">
        <v>285</v>
      </c>
      <c r="C287" s="151">
        <v>0</v>
      </c>
      <c r="D287" s="151">
        <v>0</v>
      </c>
      <c r="E287" s="151">
        <v>0</v>
      </c>
      <c r="F287" s="151">
        <v>0</v>
      </c>
      <c r="G287" s="151">
        <v>0.44444444444444398</v>
      </c>
      <c r="H287" s="151">
        <v>0.134262063395922</v>
      </c>
      <c r="I287" s="151">
        <v>0.117871438662585</v>
      </c>
    </row>
    <row r="288" spans="1:9" x14ac:dyDescent="0.2">
      <c r="A288" s="4" t="s">
        <v>264</v>
      </c>
      <c r="B288" s="24" t="s">
        <v>283</v>
      </c>
      <c r="C288" s="133">
        <v>272</v>
      </c>
      <c r="D288" s="133">
        <v>273</v>
      </c>
      <c r="E288" s="133">
        <v>292</v>
      </c>
      <c r="F288" s="133">
        <v>300</v>
      </c>
      <c r="G288" s="133">
        <v>287</v>
      </c>
      <c r="H288" s="133">
        <v>290</v>
      </c>
      <c r="I288" s="133">
        <v>963</v>
      </c>
    </row>
    <row r="289" spans="1:9" x14ac:dyDescent="0.2">
      <c r="A289" s="4" t="s">
        <v>264</v>
      </c>
      <c r="B289" s="24" t="s">
        <v>284</v>
      </c>
      <c r="C289" s="133">
        <v>7429</v>
      </c>
      <c r="D289" s="133">
        <v>7203</v>
      </c>
      <c r="E289" s="133">
        <v>7085</v>
      </c>
      <c r="F289" s="133">
        <v>6793</v>
      </c>
      <c r="G289" s="133">
        <v>6398</v>
      </c>
      <c r="H289" s="133">
        <v>6506</v>
      </c>
      <c r="I289" s="133">
        <v>15415</v>
      </c>
    </row>
    <row r="290" spans="1:9" x14ac:dyDescent="0.2">
      <c r="A290" s="4" t="s">
        <v>264</v>
      </c>
      <c r="B290" s="24" t="s">
        <v>285</v>
      </c>
      <c r="C290" s="151">
        <v>3.6613272311212815E-2</v>
      </c>
      <c r="D290" s="151">
        <v>3.7900874635568516E-2</v>
      </c>
      <c r="E290" s="151">
        <v>4.1213832039520115E-2</v>
      </c>
      <c r="F290" s="151">
        <v>4.4163109082879431E-2</v>
      </c>
      <c r="G290" s="151">
        <v>4.48577680525164E-2</v>
      </c>
      <c r="H290" s="151">
        <v>4.4574239163848797E-2</v>
      </c>
      <c r="I290" s="151">
        <v>6.2471618553357103E-2</v>
      </c>
    </row>
    <row r="294" spans="1:9" x14ac:dyDescent="0.2">
      <c r="A294" s="114" t="s">
        <v>286</v>
      </c>
    </row>
    <row r="295" spans="1:9" x14ac:dyDescent="0.2">
      <c r="A295" s="4" t="s">
        <v>157</v>
      </c>
      <c r="B295" s="4" t="s">
        <v>4</v>
      </c>
      <c r="C295" s="4" t="s">
        <v>28</v>
      </c>
      <c r="D295" s="4" t="s">
        <v>29</v>
      </c>
    </row>
    <row r="296" spans="1:9" x14ac:dyDescent="0.2">
      <c r="A296" s="4">
        <v>2015</v>
      </c>
      <c r="B296" s="151">
        <v>7.91878172588832E-2</v>
      </c>
      <c r="C296" s="151">
        <v>0.125795198029961</v>
      </c>
      <c r="D296" s="151">
        <v>9.5472616151427103E-2</v>
      </c>
    </row>
    <row r="297" spans="1:9" x14ac:dyDescent="0.2">
      <c r="A297" s="4">
        <v>2016</v>
      </c>
      <c r="B297" s="151">
        <v>0.104761904761905</v>
      </c>
      <c r="C297" s="151">
        <v>0.142538975501114</v>
      </c>
      <c r="D297" s="151">
        <v>0.10617626648160999</v>
      </c>
    </row>
    <row r="298" spans="1:9" x14ac:dyDescent="0.2">
      <c r="A298" s="4">
        <v>2017</v>
      </c>
      <c r="B298" s="151">
        <v>0.12774957698815601</v>
      </c>
      <c r="C298" s="151">
        <v>0.16698509743981699</v>
      </c>
      <c r="D298" s="151">
        <v>0.118158171453871</v>
      </c>
    </row>
    <row r="299" spans="1:9" x14ac:dyDescent="0.2">
      <c r="A299" s="4">
        <v>2018</v>
      </c>
      <c r="B299" s="151">
        <v>0.14640638864241301</v>
      </c>
      <c r="C299" s="151">
        <v>0.189194241914377</v>
      </c>
      <c r="D299" s="151">
        <v>0.133851421118417</v>
      </c>
    </row>
    <row r="300" spans="1:9" x14ac:dyDescent="0.2">
      <c r="A300" s="4">
        <v>2019</v>
      </c>
      <c r="B300" s="151">
        <v>0.103270223752151</v>
      </c>
      <c r="C300" s="151">
        <v>0.177152022812333</v>
      </c>
      <c r="D300" s="151">
        <v>0.13269522464563999</v>
      </c>
    </row>
    <row r="302" spans="1:9" x14ac:dyDescent="0.2">
      <c r="C302" s="4">
        <v>2015</v>
      </c>
      <c r="D302" s="4">
        <v>2016</v>
      </c>
      <c r="E302" s="4">
        <v>2017</v>
      </c>
      <c r="F302" s="4">
        <v>2018</v>
      </c>
      <c r="G302" s="4">
        <v>2019</v>
      </c>
    </row>
    <row r="303" spans="1:9" x14ac:dyDescent="0.2">
      <c r="A303" s="4" t="s">
        <v>225</v>
      </c>
      <c r="B303" s="4" t="s">
        <v>226</v>
      </c>
      <c r="C303" s="4" t="s">
        <v>174</v>
      </c>
      <c r="D303" s="4" t="s">
        <v>174</v>
      </c>
      <c r="E303" s="4" t="s">
        <v>174</v>
      </c>
      <c r="F303" s="4" t="s">
        <v>174</v>
      </c>
      <c r="G303" s="4" t="s">
        <v>174</v>
      </c>
      <c r="H303" s="4" t="s">
        <v>227</v>
      </c>
      <c r="I303" s="4" t="s">
        <v>29</v>
      </c>
    </row>
    <row r="304" spans="1:9" x14ac:dyDescent="0.2">
      <c r="A304" s="4" t="s">
        <v>263</v>
      </c>
      <c r="B304" s="24" t="s">
        <v>283</v>
      </c>
      <c r="C304" s="133">
        <v>1</v>
      </c>
      <c r="D304" s="133">
        <v>1</v>
      </c>
      <c r="E304" s="133">
        <v>1</v>
      </c>
      <c r="F304" s="133">
        <v>0</v>
      </c>
      <c r="G304" s="133">
        <v>1</v>
      </c>
      <c r="H304" s="133">
        <v>488</v>
      </c>
      <c r="I304" s="133">
        <v>1120</v>
      </c>
    </row>
    <row r="305" spans="1:9" x14ac:dyDescent="0.2">
      <c r="A305" s="4" t="s">
        <v>263</v>
      </c>
      <c r="B305" s="24" t="s">
        <v>284</v>
      </c>
      <c r="C305" s="133">
        <v>187</v>
      </c>
      <c r="D305" s="133">
        <v>144</v>
      </c>
      <c r="E305" s="133">
        <v>181</v>
      </c>
      <c r="F305" s="133">
        <v>171</v>
      </c>
      <c r="G305" s="133">
        <v>220</v>
      </c>
      <c r="H305" s="133">
        <v>2812</v>
      </c>
      <c r="I305" s="133">
        <v>10085</v>
      </c>
    </row>
    <row r="306" spans="1:9" x14ac:dyDescent="0.2">
      <c r="A306" s="4" t="s">
        <v>263</v>
      </c>
      <c r="B306" s="24" t="s">
        <v>285</v>
      </c>
      <c r="C306" s="151">
        <v>5.3475935828877002E-3</v>
      </c>
      <c r="D306" s="151">
        <v>6.9444444444444397E-3</v>
      </c>
      <c r="E306" s="151">
        <v>5.5248618784530402E-3</v>
      </c>
      <c r="F306" s="151">
        <v>0</v>
      </c>
      <c r="G306" s="151">
        <v>4.5454545454545496E-3</v>
      </c>
      <c r="H306" s="151">
        <v>0.17354196301564723</v>
      </c>
      <c r="I306" s="151">
        <v>0.11105602379771938</v>
      </c>
    </row>
    <row r="307" spans="1:9" x14ac:dyDescent="0.2">
      <c r="A307" s="4" t="s">
        <v>265</v>
      </c>
      <c r="B307" s="24" t="s">
        <v>283</v>
      </c>
      <c r="C307" s="133">
        <v>0</v>
      </c>
      <c r="D307" s="133">
        <v>0</v>
      </c>
      <c r="E307" s="133">
        <v>0</v>
      </c>
      <c r="F307" s="133">
        <v>0</v>
      </c>
      <c r="G307" s="133">
        <v>0</v>
      </c>
      <c r="H307" s="133">
        <v>387</v>
      </c>
      <c r="I307" s="133">
        <v>1123</v>
      </c>
    </row>
    <row r="308" spans="1:9" x14ac:dyDescent="0.2">
      <c r="A308" s="4" t="s">
        <v>265</v>
      </c>
      <c r="B308" s="24" t="s">
        <v>284</v>
      </c>
      <c r="C308" s="133">
        <v>0</v>
      </c>
      <c r="D308" s="133">
        <v>0</v>
      </c>
      <c r="E308" s="133">
        <v>0</v>
      </c>
      <c r="F308" s="133">
        <v>0</v>
      </c>
      <c r="G308" s="133">
        <v>0</v>
      </c>
      <c r="H308" s="133">
        <v>1845</v>
      </c>
      <c r="I308" s="133">
        <v>6884</v>
      </c>
    </row>
    <row r="309" spans="1:9" x14ac:dyDescent="0.2">
      <c r="A309" s="4" t="s">
        <v>265</v>
      </c>
      <c r="B309" s="24" t="s">
        <v>285</v>
      </c>
      <c r="C309" s="151">
        <v>0</v>
      </c>
      <c r="D309" s="151">
        <v>0</v>
      </c>
      <c r="E309" s="151">
        <v>0</v>
      </c>
      <c r="F309" s="151">
        <v>0</v>
      </c>
      <c r="G309" s="151">
        <v>0</v>
      </c>
      <c r="H309" s="151">
        <v>0.2097560975609756</v>
      </c>
      <c r="I309" s="151">
        <v>0.16313190005810574</v>
      </c>
    </row>
    <row r="310" spans="1:9" x14ac:dyDescent="0.2">
      <c r="A310" s="4" t="s">
        <v>264</v>
      </c>
      <c r="B310" s="24" t="s">
        <v>283</v>
      </c>
      <c r="C310" s="133">
        <v>77</v>
      </c>
      <c r="D310" s="133">
        <v>109</v>
      </c>
      <c r="E310" s="133">
        <v>150</v>
      </c>
      <c r="F310" s="133">
        <v>165</v>
      </c>
      <c r="G310" s="133">
        <v>119</v>
      </c>
      <c r="H310" s="133">
        <v>119</v>
      </c>
      <c r="I310" s="133">
        <v>294</v>
      </c>
    </row>
    <row r="311" spans="1:9" x14ac:dyDescent="0.2">
      <c r="A311" s="4" t="s">
        <v>264</v>
      </c>
      <c r="B311" s="24" t="s">
        <v>284</v>
      </c>
      <c r="C311" s="133">
        <v>798</v>
      </c>
      <c r="D311" s="133">
        <v>906</v>
      </c>
      <c r="E311" s="133">
        <v>1001</v>
      </c>
      <c r="F311" s="133">
        <v>956</v>
      </c>
      <c r="G311" s="133">
        <v>942</v>
      </c>
      <c r="H311" s="133">
        <v>954</v>
      </c>
      <c r="I311" s="133">
        <v>2150</v>
      </c>
    </row>
    <row r="312" spans="1:9" x14ac:dyDescent="0.2">
      <c r="A312" s="4" t="s">
        <v>264</v>
      </c>
      <c r="B312" s="24" t="s">
        <v>285</v>
      </c>
      <c r="C312" s="151">
        <v>9.6491228070175405E-2</v>
      </c>
      <c r="D312" s="151">
        <v>0.120309050772627</v>
      </c>
      <c r="E312" s="151">
        <v>0.14985014985014999</v>
      </c>
      <c r="F312" s="151">
        <v>0.172594142259414</v>
      </c>
      <c r="G312" s="151">
        <v>0.12632696390658199</v>
      </c>
      <c r="H312" s="151">
        <v>0.12473794549266247</v>
      </c>
      <c r="I312" s="151">
        <v>0.13674418604651162</v>
      </c>
    </row>
    <row r="316" spans="1:9" x14ac:dyDescent="0.2">
      <c r="A316" s="114" t="s">
        <v>287</v>
      </c>
    </row>
    <row r="317" spans="1:9" x14ac:dyDescent="0.2">
      <c r="A317" s="4" t="s">
        <v>157</v>
      </c>
      <c r="B317" s="4" t="s">
        <v>4</v>
      </c>
      <c r="C317" s="4" t="s">
        <v>280</v>
      </c>
      <c r="D317" s="4" t="s">
        <v>281</v>
      </c>
    </row>
    <row r="318" spans="1:9" x14ac:dyDescent="0.2">
      <c r="A318" s="4" t="s">
        <v>236</v>
      </c>
      <c r="B318" s="13">
        <v>181</v>
      </c>
      <c r="C318" s="13">
        <v>145</v>
      </c>
      <c r="D318" s="13">
        <v>72.59375</v>
      </c>
    </row>
    <row r="319" spans="1:9" x14ac:dyDescent="0.2">
      <c r="A319" s="4" t="s">
        <v>237</v>
      </c>
      <c r="B319" s="13">
        <v>223</v>
      </c>
      <c r="C319" s="13">
        <v>177.16666666666666</v>
      </c>
      <c r="D319" s="13">
        <v>86.5</v>
      </c>
    </row>
    <row r="320" spans="1:9" x14ac:dyDescent="0.2">
      <c r="A320" s="4" t="s">
        <v>238</v>
      </c>
      <c r="B320" s="13">
        <v>221</v>
      </c>
      <c r="C320" s="13">
        <v>201.16666666666666</v>
      </c>
      <c r="D320" s="13">
        <v>96.25</v>
      </c>
    </row>
    <row r="321" spans="1:4" x14ac:dyDescent="0.2">
      <c r="A321" s="4" t="s">
        <v>239</v>
      </c>
      <c r="B321" s="13">
        <v>238</v>
      </c>
      <c r="C321" s="13">
        <v>214.66666666666666</v>
      </c>
      <c r="D321" s="13">
        <v>100.40625</v>
      </c>
    </row>
    <row r="322" spans="1:4" x14ac:dyDescent="0.2">
      <c r="A322" s="4" t="s">
        <v>252</v>
      </c>
      <c r="B322" s="13">
        <v>232</v>
      </c>
      <c r="C322" s="13">
        <v>226.33333333333334</v>
      </c>
      <c r="D322" s="13">
        <v>105.65625</v>
      </c>
    </row>
    <row r="326" spans="1:4" x14ac:dyDescent="0.2">
      <c r="A326" s="114" t="s">
        <v>288</v>
      </c>
    </row>
    <row r="327" spans="1:4" x14ac:dyDescent="0.2">
      <c r="A327" s="4" t="s">
        <v>157</v>
      </c>
      <c r="B327" s="4" t="s">
        <v>4</v>
      </c>
      <c r="C327" s="4" t="s">
        <v>280</v>
      </c>
      <c r="D327" s="4" t="s">
        <v>281</v>
      </c>
    </row>
    <row r="328" spans="1:4" x14ac:dyDescent="0.2">
      <c r="A328" s="4">
        <v>2017</v>
      </c>
      <c r="B328" s="128">
        <v>20</v>
      </c>
      <c r="C328" s="155">
        <v>10.166666666666666</v>
      </c>
      <c r="D328" s="155">
        <v>14.21875</v>
      </c>
    </row>
    <row r="329" spans="1:4" x14ac:dyDescent="0.2">
      <c r="A329" s="4">
        <v>2018</v>
      </c>
      <c r="B329" s="128">
        <v>22</v>
      </c>
      <c r="C329" s="155">
        <v>19.333333333333332</v>
      </c>
      <c r="D329" s="155">
        <v>23.34375</v>
      </c>
    </row>
    <row r="330" spans="1:4" x14ac:dyDescent="0.2">
      <c r="A330" s="4">
        <v>2019</v>
      </c>
      <c r="B330" s="128">
        <v>26</v>
      </c>
      <c r="C330" s="155">
        <v>21</v>
      </c>
      <c r="D330" s="155">
        <v>30.40625</v>
      </c>
    </row>
    <row r="334" spans="1:4" x14ac:dyDescent="0.2">
      <c r="A334" s="114" t="s">
        <v>289</v>
      </c>
    </row>
    <row r="335" spans="1:4" x14ac:dyDescent="0.2">
      <c r="A335" s="4" t="s">
        <v>157</v>
      </c>
      <c r="B335" s="4" t="s">
        <v>4</v>
      </c>
      <c r="C335" s="4" t="s">
        <v>28</v>
      </c>
      <c r="D335" s="4" t="s">
        <v>29</v>
      </c>
    </row>
    <row r="336" spans="1:4" x14ac:dyDescent="0.2">
      <c r="A336" s="4" t="s">
        <v>236</v>
      </c>
      <c r="B336" s="145">
        <v>0.82309752951681703</v>
      </c>
      <c r="C336" s="145">
        <v>0.84334795738134605</v>
      </c>
      <c r="D336" s="145">
        <v>0.82891401098166595</v>
      </c>
    </row>
    <row r="337" spans="1:7" x14ac:dyDescent="0.2">
      <c r="A337" s="4" t="s">
        <v>237</v>
      </c>
      <c r="B337" s="145">
        <v>0.81209450953810403</v>
      </c>
      <c r="C337" s="145">
        <v>0.85394732631444203</v>
      </c>
      <c r="D337" s="145">
        <v>0.83342063907805097</v>
      </c>
    </row>
    <row r="338" spans="1:7" x14ac:dyDescent="0.2">
      <c r="A338" s="4" t="s">
        <v>238</v>
      </c>
      <c r="B338" s="145">
        <v>0.81622933980763901</v>
      </c>
      <c r="C338" s="145">
        <v>0.84239691367303005</v>
      </c>
      <c r="D338" s="145">
        <v>0.82997659249370503</v>
      </c>
    </row>
    <row r="339" spans="1:7" x14ac:dyDescent="0.2">
      <c r="A339" s="4" t="s">
        <v>239</v>
      </c>
      <c r="B339" s="145">
        <v>0.82148674180728398</v>
      </c>
      <c r="C339" s="145">
        <v>0.86025901439975205</v>
      </c>
      <c r="D339" s="145">
        <v>0.84168931884688802</v>
      </c>
    </row>
    <row r="340" spans="1:7" x14ac:dyDescent="0.2">
      <c r="A340" s="4" t="s">
        <v>252</v>
      </c>
      <c r="B340" s="145">
        <v>0.837211155378486</v>
      </c>
      <c r="C340" s="145">
        <v>0.87439045805135696</v>
      </c>
      <c r="D340" s="145">
        <v>0.85242594179475195</v>
      </c>
    </row>
    <row r="344" spans="1:7" x14ac:dyDescent="0.2">
      <c r="A344" s="114" t="s">
        <v>290</v>
      </c>
    </row>
    <row r="345" spans="1:7" x14ac:dyDescent="0.2">
      <c r="A345" s="4" t="s">
        <v>157</v>
      </c>
      <c r="B345" s="4" t="s">
        <v>4</v>
      </c>
      <c r="C345" s="4" t="s">
        <v>28</v>
      </c>
      <c r="D345" s="4" t="s">
        <v>29</v>
      </c>
    </row>
    <row r="346" spans="1:7" x14ac:dyDescent="0.2">
      <c r="A346" s="4" t="s">
        <v>236</v>
      </c>
      <c r="B346" s="151">
        <v>0.207264957264957</v>
      </c>
      <c r="C346" s="151">
        <v>0.12363880046909</v>
      </c>
      <c r="D346" s="151">
        <v>0.113681900582006</v>
      </c>
    </row>
    <row r="347" spans="1:7" x14ac:dyDescent="0.2">
      <c r="A347" s="4" t="s">
        <v>237</v>
      </c>
      <c r="B347" s="151">
        <v>0.18986438258386901</v>
      </c>
      <c r="C347" s="151">
        <v>0.11508909596207299</v>
      </c>
      <c r="D347" s="151">
        <v>0.11011235955056201</v>
      </c>
    </row>
    <row r="348" spans="1:7" x14ac:dyDescent="0.2">
      <c r="A348" s="4" t="s">
        <v>238</v>
      </c>
      <c r="B348" s="151">
        <v>0.173684210526316</v>
      </c>
      <c r="C348" s="151">
        <v>9.9539877300613505E-2</v>
      </c>
      <c r="D348" s="151">
        <v>9.8199161986270794E-2</v>
      </c>
    </row>
    <row r="349" spans="1:7" x14ac:dyDescent="0.2">
      <c r="A349" s="4" t="s">
        <v>239</v>
      </c>
      <c r="B349" s="151">
        <v>0.185995623632385</v>
      </c>
      <c r="C349" s="151">
        <v>0.10427631578947399</v>
      </c>
      <c r="D349" s="151">
        <v>0.104472901073136</v>
      </c>
    </row>
    <row r="350" spans="1:7" x14ac:dyDescent="0.2">
      <c r="A350" s="4" t="s">
        <v>252</v>
      </c>
      <c r="B350" s="151">
        <v>0.196536144578313</v>
      </c>
      <c r="C350" s="151">
        <v>0.106506960181288</v>
      </c>
      <c r="D350" s="151">
        <v>0.105915567515109</v>
      </c>
    </row>
    <row r="352" spans="1:7" x14ac:dyDescent="0.2">
      <c r="C352" s="4">
        <v>2015</v>
      </c>
      <c r="D352" s="4">
        <v>2016</v>
      </c>
      <c r="E352" s="4">
        <v>2017</v>
      </c>
      <c r="F352" s="4">
        <v>2018</v>
      </c>
      <c r="G352" s="4">
        <v>2019</v>
      </c>
    </row>
    <row r="353" spans="1:9" x14ac:dyDescent="0.2">
      <c r="A353" s="4" t="s">
        <v>225</v>
      </c>
      <c r="B353" s="4" t="s">
        <v>226</v>
      </c>
      <c r="C353" s="4" t="s">
        <v>174</v>
      </c>
      <c r="D353" s="4" t="s">
        <v>174</v>
      </c>
      <c r="E353" s="4" t="s">
        <v>174</v>
      </c>
      <c r="F353" s="4" t="s">
        <v>174</v>
      </c>
      <c r="G353" s="4" t="s">
        <v>174</v>
      </c>
      <c r="H353" s="4" t="s">
        <v>227</v>
      </c>
      <c r="I353" s="4" t="s">
        <v>29</v>
      </c>
    </row>
    <row r="354" spans="1:9" x14ac:dyDescent="0.2">
      <c r="A354" s="4" t="s">
        <v>263</v>
      </c>
      <c r="B354" s="24" t="s">
        <v>291</v>
      </c>
      <c r="C354" s="152">
        <v>75</v>
      </c>
      <c r="D354" s="152">
        <v>54</v>
      </c>
      <c r="E354" s="152">
        <v>65</v>
      </c>
      <c r="F354" s="152">
        <v>91</v>
      </c>
      <c r="G354" s="152">
        <v>71</v>
      </c>
      <c r="H354" s="152">
        <v>323</v>
      </c>
      <c r="I354" s="152">
        <v>1618</v>
      </c>
    </row>
    <row r="355" spans="1:9" x14ac:dyDescent="0.2">
      <c r="A355" s="4" t="s">
        <v>263</v>
      </c>
      <c r="B355" s="24" t="s">
        <v>292</v>
      </c>
      <c r="C355" s="152">
        <v>231</v>
      </c>
      <c r="D355" s="152">
        <v>244</v>
      </c>
      <c r="E355" s="152">
        <v>283</v>
      </c>
      <c r="F355" s="152">
        <v>314</v>
      </c>
      <c r="G355" s="152">
        <v>295</v>
      </c>
      <c r="H355" s="152">
        <v>3047</v>
      </c>
      <c r="I355" s="152">
        <v>12502</v>
      </c>
    </row>
    <row r="356" spans="1:9" x14ac:dyDescent="0.2">
      <c r="A356" s="4" t="s">
        <v>263</v>
      </c>
      <c r="B356" s="24" t="s">
        <v>293</v>
      </c>
      <c r="C356" s="156">
        <v>0.32467532467532501</v>
      </c>
      <c r="D356" s="156">
        <v>0.22131147540983601</v>
      </c>
      <c r="E356" s="156">
        <v>0.22968197879858701</v>
      </c>
      <c r="F356" s="156">
        <v>0.289808917197452</v>
      </c>
      <c r="G356" s="156">
        <v>0.24067796610169501</v>
      </c>
      <c r="H356" s="156">
        <v>0.10600590744995077</v>
      </c>
      <c r="I356" s="156">
        <v>0.12941929291313389</v>
      </c>
    </row>
    <row r="357" spans="1:9" x14ac:dyDescent="0.2">
      <c r="A357" s="4" t="s">
        <v>265</v>
      </c>
      <c r="B357" s="24" t="s">
        <v>291</v>
      </c>
      <c r="C357" s="152" t="s">
        <v>3</v>
      </c>
      <c r="D357" s="152" t="s">
        <v>3</v>
      </c>
      <c r="E357" s="152" t="s">
        <v>3</v>
      </c>
      <c r="F357" s="152" t="s">
        <v>3</v>
      </c>
      <c r="G357" s="152" t="s">
        <v>3</v>
      </c>
      <c r="H357" s="152" t="s">
        <v>3</v>
      </c>
      <c r="I357" s="152" t="s">
        <v>3</v>
      </c>
    </row>
    <row r="358" spans="1:9" x14ac:dyDescent="0.2">
      <c r="A358" s="4" t="s">
        <v>265</v>
      </c>
      <c r="B358" s="24" t="s">
        <v>292</v>
      </c>
      <c r="C358" s="152" t="s">
        <v>3</v>
      </c>
      <c r="D358" s="152" t="s">
        <v>3</v>
      </c>
      <c r="E358" s="152" t="s">
        <v>3</v>
      </c>
      <c r="F358" s="152" t="s">
        <v>3</v>
      </c>
      <c r="G358" s="152" t="s">
        <v>3</v>
      </c>
      <c r="H358" s="152" t="s">
        <v>3</v>
      </c>
      <c r="I358" s="152" t="s">
        <v>3</v>
      </c>
    </row>
    <row r="359" spans="1:9" x14ac:dyDescent="0.2">
      <c r="A359" s="4" t="s">
        <v>265</v>
      </c>
      <c r="B359" s="24" t="s">
        <v>293</v>
      </c>
      <c r="C359" s="156" t="s">
        <v>3</v>
      </c>
      <c r="D359" s="156" t="s">
        <v>3</v>
      </c>
      <c r="E359" s="156" t="s">
        <v>3</v>
      </c>
      <c r="F359" s="156" t="s">
        <v>3</v>
      </c>
      <c r="G359" s="156" t="s">
        <v>3</v>
      </c>
      <c r="H359" s="156" t="s">
        <v>3</v>
      </c>
      <c r="I359" s="156" t="s">
        <v>3</v>
      </c>
    </row>
    <row r="360" spans="1:9" x14ac:dyDescent="0.2">
      <c r="A360" s="4" t="s">
        <v>264</v>
      </c>
      <c r="B360" s="24" t="s">
        <v>291</v>
      </c>
      <c r="C360" s="152">
        <v>216</v>
      </c>
      <c r="D360" s="152">
        <v>212</v>
      </c>
      <c r="E360" s="152">
        <v>166</v>
      </c>
      <c r="F360" s="152">
        <v>164</v>
      </c>
      <c r="G360" s="152">
        <v>190</v>
      </c>
      <c r="H360" s="152">
        <v>190</v>
      </c>
      <c r="I360" s="152">
        <v>286</v>
      </c>
    </row>
    <row r="361" spans="1:9" x14ac:dyDescent="0.2">
      <c r="A361" s="4" t="s">
        <v>264</v>
      </c>
      <c r="B361" s="24" t="s">
        <v>292</v>
      </c>
      <c r="C361" s="152">
        <v>1173</v>
      </c>
      <c r="D361" s="152">
        <v>1157</v>
      </c>
      <c r="E361" s="152">
        <v>1047</v>
      </c>
      <c r="F361" s="152">
        <v>1057</v>
      </c>
      <c r="G361" s="152">
        <v>1033</v>
      </c>
      <c r="H361" s="152">
        <v>1033</v>
      </c>
      <c r="I361" s="152">
        <v>2004</v>
      </c>
    </row>
    <row r="362" spans="1:9" x14ac:dyDescent="0.2">
      <c r="A362" s="4" t="s">
        <v>264</v>
      </c>
      <c r="B362" s="24" t="s">
        <v>293</v>
      </c>
      <c r="C362" s="156">
        <v>0.18414322250639401</v>
      </c>
      <c r="D362" s="156">
        <v>0.18323249783923901</v>
      </c>
      <c r="E362" s="156">
        <v>0.15854823304679999</v>
      </c>
      <c r="F362" s="156">
        <v>0.15515610217597001</v>
      </c>
      <c r="G362" s="156">
        <v>0.183930300096805</v>
      </c>
      <c r="H362" s="156">
        <v>0.18393030009680542</v>
      </c>
      <c r="I362" s="156">
        <v>0.14271457085828343</v>
      </c>
    </row>
    <row r="366" spans="1:9" x14ac:dyDescent="0.2">
      <c r="A366" s="114" t="s">
        <v>294</v>
      </c>
    </row>
    <row r="367" spans="1:9" x14ac:dyDescent="0.2">
      <c r="A367" s="4" t="s">
        <v>157</v>
      </c>
      <c r="B367" s="4" t="s">
        <v>4</v>
      </c>
      <c r="C367" s="4" t="s">
        <v>28</v>
      </c>
      <c r="D367" s="4" t="s">
        <v>29</v>
      </c>
    </row>
    <row r="368" spans="1:9" x14ac:dyDescent="0.2">
      <c r="A368" s="4">
        <v>2017</v>
      </c>
      <c r="B368" s="157" t="s">
        <v>3</v>
      </c>
      <c r="C368" s="157" t="s">
        <v>3</v>
      </c>
      <c r="D368" s="157" t="s">
        <v>3</v>
      </c>
    </row>
    <row r="369" spans="1:10" x14ac:dyDescent="0.2">
      <c r="A369" s="4">
        <v>2018</v>
      </c>
      <c r="B369" s="157" t="s">
        <v>3</v>
      </c>
      <c r="C369" s="157" t="s">
        <v>3</v>
      </c>
      <c r="D369" s="157" t="s">
        <v>3</v>
      </c>
    </row>
    <row r="370" spans="1:10" x14ac:dyDescent="0.2">
      <c r="A370" s="4">
        <v>2019</v>
      </c>
      <c r="B370" s="157" t="s">
        <v>3</v>
      </c>
      <c r="C370" s="157" t="s">
        <v>3</v>
      </c>
      <c r="D370" s="157" t="s">
        <v>3</v>
      </c>
    </row>
    <row r="372" spans="1:10" x14ac:dyDescent="0.2">
      <c r="B372" s="4" t="s">
        <v>4</v>
      </c>
      <c r="E372" s="4" t="s">
        <v>28</v>
      </c>
      <c r="H372" s="4" t="s">
        <v>29</v>
      </c>
    </row>
    <row r="373" spans="1:10" x14ac:dyDescent="0.2">
      <c r="A373" s="4" t="s">
        <v>158</v>
      </c>
      <c r="B373" s="4">
        <v>2017</v>
      </c>
      <c r="C373" s="4">
        <v>2018</v>
      </c>
      <c r="D373" s="4">
        <v>2019</v>
      </c>
      <c r="E373" s="4">
        <v>2017</v>
      </c>
      <c r="F373" s="4">
        <v>2018</v>
      </c>
      <c r="G373" s="4">
        <v>2019</v>
      </c>
      <c r="H373" s="4">
        <v>2017</v>
      </c>
      <c r="I373" s="4">
        <v>2018</v>
      </c>
      <c r="J373" s="4">
        <v>2019</v>
      </c>
    </row>
    <row r="374" spans="1:10" x14ac:dyDescent="0.2">
      <c r="A374" s="4" t="s">
        <v>295</v>
      </c>
      <c r="B374" s="133" t="s">
        <v>3</v>
      </c>
      <c r="C374" s="133" t="s">
        <v>3</v>
      </c>
      <c r="D374" s="133" t="s">
        <v>3</v>
      </c>
      <c r="E374" s="133" t="s">
        <v>3</v>
      </c>
      <c r="F374" s="133" t="s">
        <v>3</v>
      </c>
      <c r="G374" s="133" t="s">
        <v>3</v>
      </c>
      <c r="H374" s="133" t="s">
        <v>3</v>
      </c>
      <c r="I374" s="133" t="s">
        <v>3</v>
      </c>
      <c r="J374" s="133" t="s">
        <v>3</v>
      </c>
    </row>
    <row r="375" spans="1:10" x14ac:dyDescent="0.2">
      <c r="A375" s="4" t="s">
        <v>296</v>
      </c>
      <c r="B375" s="133" t="s">
        <v>3</v>
      </c>
      <c r="C375" s="133" t="s">
        <v>3</v>
      </c>
      <c r="D375" s="133" t="s">
        <v>3</v>
      </c>
      <c r="E375" s="133" t="s">
        <v>3</v>
      </c>
      <c r="F375" s="133" t="s">
        <v>3</v>
      </c>
      <c r="G375" s="133" t="s">
        <v>3</v>
      </c>
      <c r="H375" s="133" t="s">
        <v>3</v>
      </c>
      <c r="I375" s="133" t="s">
        <v>3</v>
      </c>
      <c r="J375" s="133" t="s">
        <v>3</v>
      </c>
    </row>
    <row r="376" spans="1:10" x14ac:dyDescent="0.2">
      <c r="A376" s="4" t="s">
        <v>297</v>
      </c>
      <c r="B376" s="133" t="s">
        <v>3</v>
      </c>
      <c r="C376" s="133" t="s">
        <v>3</v>
      </c>
      <c r="D376" s="133" t="s">
        <v>3</v>
      </c>
      <c r="E376" s="133" t="s">
        <v>3</v>
      </c>
      <c r="F376" s="133" t="s">
        <v>3</v>
      </c>
      <c r="G376" s="133" t="s">
        <v>3</v>
      </c>
      <c r="H376" s="133" t="s">
        <v>3</v>
      </c>
      <c r="I376" s="133" t="s">
        <v>3</v>
      </c>
      <c r="J376" s="133" t="s">
        <v>3</v>
      </c>
    </row>
    <row r="380" spans="1:10" x14ac:dyDescent="0.2">
      <c r="A380" s="114" t="s">
        <v>298</v>
      </c>
    </row>
    <row r="381" spans="1:10" x14ac:dyDescent="0.2">
      <c r="A381" s="4" t="s">
        <v>157</v>
      </c>
      <c r="B381" s="4" t="s">
        <v>4</v>
      </c>
      <c r="C381" s="4" t="s">
        <v>28</v>
      </c>
      <c r="D381" s="4" t="s">
        <v>29</v>
      </c>
    </row>
    <row r="382" spans="1:10" x14ac:dyDescent="0.2">
      <c r="A382" s="4">
        <v>2017</v>
      </c>
      <c r="B382" s="121">
        <v>16.5205035971223</v>
      </c>
      <c r="C382" s="121">
        <v>614.53862132352947</v>
      </c>
      <c r="D382" s="121">
        <v>9946.4943161764622</v>
      </c>
    </row>
    <row r="383" spans="1:10" x14ac:dyDescent="0.2">
      <c r="A383" s="4">
        <v>2018</v>
      </c>
      <c r="B383" s="121">
        <v>420.18774647887324</v>
      </c>
      <c r="C383" s="121">
        <v>1310.6235740740742</v>
      </c>
      <c r="D383" s="121">
        <v>9884.4976339782497</v>
      </c>
    </row>
    <row r="384" spans="1:10" x14ac:dyDescent="0.2">
      <c r="A384" s="4">
        <v>2019</v>
      </c>
      <c r="B384" s="121">
        <v>1718.8527272727274</v>
      </c>
      <c r="C384" s="121">
        <v>1489.5937037037038</v>
      </c>
      <c r="D384" s="121">
        <v>10254.704411134906</v>
      </c>
    </row>
    <row r="386" spans="1:10" x14ac:dyDescent="0.2">
      <c r="B386" s="4">
        <v>2017</v>
      </c>
      <c r="C386" s="4">
        <v>2018</v>
      </c>
      <c r="D386" s="4">
        <v>2019</v>
      </c>
      <c r="E386" s="4">
        <v>2017</v>
      </c>
      <c r="F386" s="4">
        <v>2018</v>
      </c>
      <c r="G386" s="4">
        <v>2019</v>
      </c>
      <c r="H386" s="4">
        <v>2017</v>
      </c>
      <c r="I386" s="4">
        <v>2018</v>
      </c>
      <c r="J386" s="4">
        <v>2019</v>
      </c>
    </row>
    <row r="387" spans="1:10" x14ac:dyDescent="0.2">
      <c r="A387" s="4" t="s">
        <v>158</v>
      </c>
      <c r="B387" s="4" t="s">
        <v>299</v>
      </c>
      <c r="C387" s="4" t="s">
        <v>299</v>
      </c>
      <c r="D387" s="4" t="s">
        <v>299</v>
      </c>
      <c r="E387" s="4" t="s">
        <v>300</v>
      </c>
      <c r="F387" s="4" t="s">
        <v>300</v>
      </c>
      <c r="G387" s="4" t="s">
        <v>300</v>
      </c>
      <c r="H387" s="4" t="s">
        <v>29</v>
      </c>
      <c r="I387" s="4" t="s">
        <v>29</v>
      </c>
      <c r="J387" s="4" t="s">
        <v>29</v>
      </c>
    </row>
    <row r="388" spans="1:10" x14ac:dyDescent="0.2">
      <c r="A388" s="4" t="s">
        <v>59</v>
      </c>
      <c r="B388" s="133">
        <v>2296.35</v>
      </c>
      <c r="C388" s="133">
        <v>59666.659999999996</v>
      </c>
      <c r="D388" s="133">
        <v>264703.32</v>
      </c>
      <c r="E388" s="133">
        <v>334309.01</v>
      </c>
      <c r="F388" s="133">
        <v>707736.7300000001</v>
      </c>
      <c r="G388" s="133">
        <v>844599.63</v>
      </c>
      <c r="H388" s="133">
        <v>27054464.539999977</v>
      </c>
      <c r="I388" s="133">
        <v>27113177.010002337</v>
      </c>
      <c r="J388" s="133">
        <v>28733681.760000005</v>
      </c>
    </row>
    <row r="389" spans="1:10" x14ac:dyDescent="0.2">
      <c r="A389" s="4" t="s">
        <v>60</v>
      </c>
      <c r="B389" s="133">
        <v>139</v>
      </c>
      <c r="C389" s="133">
        <v>142</v>
      </c>
      <c r="D389" s="133">
        <v>154</v>
      </c>
      <c r="E389" s="133">
        <v>544</v>
      </c>
      <c r="F389" s="133">
        <v>540</v>
      </c>
      <c r="G389" s="133">
        <v>567</v>
      </c>
      <c r="H389" s="133">
        <v>2720</v>
      </c>
      <c r="I389" s="133">
        <v>2743</v>
      </c>
      <c r="J389" s="133">
        <v>2802</v>
      </c>
    </row>
    <row r="390" spans="1:10" x14ac:dyDescent="0.2">
      <c r="A390" s="4" t="s">
        <v>2</v>
      </c>
      <c r="B390" s="133">
        <v>16.5205035971223</v>
      </c>
      <c r="C390" s="133">
        <v>420.18774647887324</v>
      </c>
      <c r="D390" s="133">
        <v>1718.8527272727274</v>
      </c>
      <c r="E390" s="133">
        <v>614.53862132352947</v>
      </c>
      <c r="F390" s="133">
        <v>1310.6235740740742</v>
      </c>
      <c r="G390" s="133">
        <v>1489.5937037037038</v>
      </c>
      <c r="H390" s="133">
        <v>9946.4943161764622</v>
      </c>
      <c r="I390" s="133">
        <v>9884.4976339782497</v>
      </c>
      <c r="J390" s="133">
        <v>10254.704411134906</v>
      </c>
    </row>
  </sheetData>
  <mergeCells count="25">
    <mergeCell ref="H77:J77"/>
    <mergeCell ref="B2:F2"/>
    <mergeCell ref="G2:K2"/>
    <mergeCell ref="L2:P2"/>
    <mergeCell ref="C47:F47"/>
    <mergeCell ref="G47:J47"/>
    <mergeCell ref="K47:N47"/>
    <mergeCell ref="A49:A52"/>
    <mergeCell ref="A53:A56"/>
    <mergeCell ref="A57:A60"/>
    <mergeCell ref="B77:D77"/>
    <mergeCell ref="E77:G77"/>
    <mergeCell ref="B99:D99"/>
    <mergeCell ref="E99:G99"/>
    <mergeCell ref="H99:J99"/>
    <mergeCell ref="B109:D109"/>
    <mergeCell ref="E109:G109"/>
    <mergeCell ref="H109:J109"/>
    <mergeCell ref="F216:H216"/>
    <mergeCell ref="B117:E117"/>
    <mergeCell ref="F117:I117"/>
    <mergeCell ref="J117:M117"/>
    <mergeCell ref="B140:F140"/>
    <mergeCell ref="G140:K140"/>
    <mergeCell ref="G195:I19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36"/>
  <sheetViews>
    <sheetView topLeftCell="A25" workbookViewId="0">
      <selection activeCell="E32" sqref="E32"/>
    </sheetView>
  </sheetViews>
  <sheetFormatPr defaultColWidth="9.140625" defaultRowHeight="18" customHeight="1" x14ac:dyDescent="0.25"/>
  <cols>
    <col min="1" max="1" width="46.140625" style="20" customWidth="1"/>
    <col min="2" max="2" width="18.85546875" style="20" customWidth="1"/>
    <col min="3" max="3" width="17.28515625" style="24" bestFit="1" customWidth="1"/>
    <col min="4" max="4" width="18" style="24" customWidth="1"/>
    <col min="5" max="5" width="16.85546875" style="24" bestFit="1" customWidth="1"/>
    <col min="6" max="6" width="19.85546875" style="24" bestFit="1" customWidth="1"/>
    <col min="7" max="7" width="14.42578125" style="24" bestFit="1" customWidth="1"/>
    <col min="8" max="8" width="12" style="24" bestFit="1" customWidth="1"/>
    <col min="9" max="9" width="13.7109375" style="24" bestFit="1" customWidth="1"/>
    <col min="10" max="11" width="14.42578125" style="24" customWidth="1"/>
    <col min="12" max="16384" width="9.140625" style="24"/>
  </cols>
  <sheetData>
    <row r="1" spans="1:11" s="4" customFormat="1" ht="12.75" x14ac:dyDescent="0.2">
      <c r="A1" s="3"/>
      <c r="B1" s="3"/>
    </row>
    <row r="2" spans="1:11" s="4" customFormat="1" ht="12.75" x14ac:dyDescent="0.2">
      <c r="A2" s="3"/>
      <c r="B2" s="3"/>
    </row>
    <row r="3" spans="1:11" s="4" customFormat="1" ht="12.75" x14ac:dyDescent="0.2">
      <c r="A3" s="3"/>
      <c r="B3" s="3"/>
    </row>
    <row r="4" spans="1:11" s="4" customFormat="1" ht="12.75" x14ac:dyDescent="0.2">
      <c r="A4" s="3"/>
      <c r="B4" s="3"/>
    </row>
    <row r="5" spans="1:11" s="4" customFormat="1" ht="12.75" x14ac:dyDescent="0.2">
      <c r="A5" s="3"/>
      <c r="B5" s="3"/>
    </row>
    <row r="6" spans="1:11" s="4" customFormat="1" ht="12.75" x14ac:dyDescent="0.2">
      <c r="A6" s="3"/>
      <c r="B6" s="3"/>
    </row>
    <row r="7" spans="1:11" s="4" customFormat="1" ht="12.75" x14ac:dyDescent="0.2">
      <c r="A7" s="3"/>
      <c r="B7" s="3"/>
    </row>
    <row r="8" spans="1:11" s="4" customFormat="1" ht="12.75" x14ac:dyDescent="0.2">
      <c r="A8" s="3"/>
      <c r="B8" s="3"/>
    </row>
    <row r="9" spans="1:11" s="4" customFormat="1" ht="12.75" x14ac:dyDescent="0.2">
      <c r="A9" s="3"/>
      <c r="B9" s="3"/>
    </row>
    <row r="10" spans="1:11" s="4" customFormat="1" ht="12.75" x14ac:dyDescent="0.2">
      <c r="A10" s="3"/>
      <c r="B10" s="3"/>
    </row>
    <row r="11" spans="1:11" s="4" customFormat="1" ht="12.75" x14ac:dyDescent="0.2">
      <c r="A11" s="3"/>
      <c r="B11" s="3"/>
    </row>
    <row r="12" spans="1:11" s="4" customFormat="1" ht="12.75" x14ac:dyDescent="0.2">
      <c r="A12" s="3"/>
      <c r="B12" s="3"/>
    </row>
    <row r="13" spans="1:11" s="4" customFormat="1" ht="12.75" x14ac:dyDescent="0.2">
      <c r="A13" s="3"/>
      <c r="B13" s="3"/>
    </row>
    <row r="14" spans="1:11" s="3" customFormat="1" ht="72" customHeight="1" x14ac:dyDescent="0.2">
      <c r="A14" s="5" t="s">
        <v>6</v>
      </c>
      <c r="B14" s="72" t="s">
        <v>7</v>
      </c>
      <c r="C14" s="72" t="s">
        <v>8</v>
      </c>
      <c r="D14" s="72" t="s">
        <v>9</v>
      </c>
      <c r="E14" s="72" t="s">
        <v>10</v>
      </c>
      <c r="F14" s="72" t="s">
        <v>11</v>
      </c>
      <c r="G14" s="72" t="s">
        <v>12</v>
      </c>
      <c r="H14" s="72" t="s">
        <v>13</v>
      </c>
      <c r="I14" s="72" t="s">
        <v>14</v>
      </c>
      <c r="J14" s="72" t="s">
        <v>15</v>
      </c>
      <c r="K14" s="72" t="s">
        <v>16</v>
      </c>
    </row>
    <row r="15" spans="1:11" s="9" customFormat="1" ht="15" x14ac:dyDescent="0.25">
      <c r="A15" s="6" t="s">
        <v>301</v>
      </c>
      <c r="B15" s="7">
        <v>4</v>
      </c>
      <c r="C15" s="8">
        <v>100</v>
      </c>
      <c r="D15" s="8">
        <v>25</v>
      </c>
      <c r="E15" s="8">
        <v>42.857142857142854</v>
      </c>
      <c r="F15" s="8">
        <v>0</v>
      </c>
      <c r="G15" s="8">
        <v>25</v>
      </c>
      <c r="H15" s="8">
        <v>0</v>
      </c>
      <c r="I15" s="8">
        <v>0</v>
      </c>
      <c r="J15" s="8">
        <v>75</v>
      </c>
      <c r="K15" s="8">
        <v>100</v>
      </c>
    </row>
    <row r="16" spans="1:11" s="9" customFormat="1" ht="15" x14ac:dyDescent="0.25">
      <c r="A16" s="6" t="s">
        <v>302</v>
      </c>
      <c r="B16" s="7">
        <v>20</v>
      </c>
      <c r="C16" s="8">
        <v>100</v>
      </c>
      <c r="D16" s="8">
        <v>84.615384615384613</v>
      </c>
      <c r="E16" s="8">
        <v>87.5</v>
      </c>
      <c r="F16" s="8">
        <v>100</v>
      </c>
      <c r="G16" s="8">
        <v>100</v>
      </c>
      <c r="H16" s="8">
        <v>100</v>
      </c>
      <c r="I16" s="8">
        <v>77.777777777777771</v>
      </c>
      <c r="J16" s="8">
        <v>84.313725490196077</v>
      </c>
      <c r="K16" s="8">
        <v>100</v>
      </c>
    </row>
    <row r="17" spans="1:11" s="9" customFormat="1" ht="15.75" thickBot="1" x14ac:dyDescent="0.3">
      <c r="A17" s="10" t="s">
        <v>303</v>
      </c>
      <c r="B17" s="11">
        <v>17</v>
      </c>
      <c r="C17" s="12">
        <v>100</v>
      </c>
      <c r="D17" s="12">
        <v>15.384615384615385</v>
      </c>
      <c r="E17" s="12">
        <v>32.631578947368418</v>
      </c>
      <c r="F17" s="12">
        <v>100</v>
      </c>
      <c r="G17" s="12">
        <v>25</v>
      </c>
      <c r="H17" s="12">
        <v>0</v>
      </c>
      <c r="I17" s="12">
        <v>26.666666666666668</v>
      </c>
      <c r="J17" s="12">
        <v>63.005780346820806</v>
      </c>
      <c r="K17" s="12">
        <v>94.117647058823536</v>
      </c>
    </row>
    <row r="18" spans="1:11" s="4" customFormat="1" ht="18" customHeight="1" x14ac:dyDescent="0.2">
      <c r="A18" s="3"/>
      <c r="B18" s="3"/>
    </row>
    <row r="19" spans="1:11" s="4" customFormat="1" ht="31.5" customHeight="1" x14ac:dyDescent="0.2">
      <c r="A19" s="3"/>
      <c r="B19" s="3"/>
    </row>
    <row r="20" spans="1:11" s="4" customFormat="1" ht="12.75" x14ac:dyDescent="0.2"/>
    <row r="21" spans="1:11" s="4" customFormat="1" ht="12.75" x14ac:dyDescent="0.2"/>
    <row r="22" spans="1:11" s="4" customFormat="1" ht="12.75" x14ac:dyDescent="0.2"/>
    <row r="23" spans="1:11" s="4" customFormat="1" ht="12.75" x14ac:dyDescent="0.2"/>
    <row r="24" spans="1:11" s="4" customFormat="1" ht="12.75" x14ac:dyDescent="0.2"/>
    <row r="25" spans="1:11" s="4" customFormat="1" ht="25.5" customHeight="1" x14ac:dyDescent="0.2"/>
    <row r="26" spans="1:11" s="4" customFormat="1" ht="33.75" customHeight="1" x14ac:dyDescent="0.2">
      <c r="A26" s="14"/>
      <c r="B26" s="212" t="s">
        <v>17</v>
      </c>
      <c r="C26" s="212"/>
      <c r="D26" s="212"/>
      <c r="E26" s="212"/>
      <c r="F26" s="212"/>
      <c r="G26" s="212"/>
      <c r="H26" s="212"/>
      <c r="I26" s="212"/>
    </row>
    <row r="27" spans="1:11" s="4" customFormat="1" ht="96.75" customHeight="1" x14ac:dyDescent="0.2">
      <c r="A27" s="15" t="s">
        <v>6</v>
      </c>
      <c r="B27" s="16" t="s">
        <v>18</v>
      </c>
      <c r="C27" s="16" t="s">
        <v>19</v>
      </c>
      <c r="D27" s="16" t="s">
        <v>20</v>
      </c>
      <c r="E27" s="16" t="s">
        <v>21</v>
      </c>
      <c r="F27" s="16" t="s">
        <v>22</v>
      </c>
      <c r="G27" s="16" t="s">
        <v>19</v>
      </c>
      <c r="H27" s="16" t="s">
        <v>23</v>
      </c>
      <c r="I27" s="16" t="s">
        <v>24</v>
      </c>
    </row>
    <row r="28" spans="1:11" ht="12.75" x14ac:dyDescent="0.25">
      <c r="A28" s="6" t="s">
        <v>301</v>
      </c>
      <c r="B28" s="17" t="s">
        <v>3</v>
      </c>
      <c r="C28" s="18" t="s">
        <v>3</v>
      </c>
      <c r="D28" s="18" t="s">
        <v>3</v>
      </c>
      <c r="E28" s="18" t="s">
        <v>3</v>
      </c>
      <c r="F28" s="17">
        <v>5</v>
      </c>
      <c r="G28" s="18">
        <v>80</v>
      </c>
      <c r="H28" s="18">
        <v>100</v>
      </c>
      <c r="I28" s="19">
        <v>2208.8333333333335</v>
      </c>
    </row>
    <row r="29" spans="1:11" ht="25.5" x14ac:dyDescent="0.25">
      <c r="A29" s="6" t="s">
        <v>304</v>
      </c>
      <c r="B29" s="17">
        <v>5</v>
      </c>
      <c r="C29" s="18">
        <v>100</v>
      </c>
      <c r="D29" s="18">
        <v>8.3333333333333339</v>
      </c>
      <c r="E29" s="18">
        <v>9</v>
      </c>
      <c r="F29" s="17">
        <v>6</v>
      </c>
      <c r="G29" s="18">
        <v>66.666666666666671</v>
      </c>
      <c r="H29" s="18">
        <v>100</v>
      </c>
      <c r="I29" s="19">
        <v>1688</v>
      </c>
    </row>
    <row r="30" spans="1:11" ht="12.75" x14ac:dyDescent="0.25">
      <c r="A30" s="6" t="s">
        <v>302</v>
      </c>
      <c r="B30" s="17">
        <v>7</v>
      </c>
      <c r="C30" s="18">
        <v>85.714285714285708</v>
      </c>
      <c r="D30" s="18">
        <v>6.833333333333333</v>
      </c>
      <c r="E30" s="18">
        <v>7.833333333333333</v>
      </c>
      <c r="F30" s="17">
        <v>7</v>
      </c>
      <c r="G30" s="18">
        <v>57.142857142857146</v>
      </c>
      <c r="H30" s="18">
        <v>100</v>
      </c>
      <c r="I30" s="19">
        <v>2250.5</v>
      </c>
    </row>
    <row r="31" spans="1:11" ht="12.75" x14ac:dyDescent="0.25">
      <c r="A31" s="6" t="s">
        <v>303</v>
      </c>
      <c r="B31" s="17">
        <v>18</v>
      </c>
      <c r="C31" s="18">
        <v>94.444444444444443</v>
      </c>
      <c r="D31" s="18">
        <v>6.4666666666666668</v>
      </c>
      <c r="E31" s="18">
        <v>9.6363636363636367</v>
      </c>
      <c r="F31" s="17">
        <v>22</v>
      </c>
      <c r="G31" s="18">
        <v>86.36363636363636</v>
      </c>
      <c r="H31" s="18">
        <v>84.21052631578948</v>
      </c>
      <c r="I31" s="19">
        <v>1945.78125</v>
      </c>
    </row>
    <row r="32" spans="1:11" ht="12.75" x14ac:dyDescent="0.25">
      <c r="A32" s="6" t="s">
        <v>25</v>
      </c>
      <c r="B32" s="17">
        <v>30</v>
      </c>
      <c r="C32" s="18">
        <v>93.333333333333329</v>
      </c>
      <c r="D32" s="18">
        <v>6.791666666666667</v>
      </c>
      <c r="E32" s="18">
        <v>9</v>
      </c>
      <c r="F32" s="17">
        <v>42</v>
      </c>
      <c r="G32" s="18">
        <v>76.19047619047619</v>
      </c>
      <c r="H32" s="18">
        <v>87.5</v>
      </c>
      <c r="I32" s="19">
        <v>1981.962962962963</v>
      </c>
    </row>
    <row r="33" spans="1:9" ht="12.75" x14ac:dyDescent="0.25">
      <c r="A33" s="6" t="s">
        <v>26</v>
      </c>
      <c r="B33" s="17">
        <v>70</v>
      </c>
      <c r="C33" s="18">
        <v>84.285714285714292</v>
      </c>
      <c r="D33" s="18">
        <v>6.7735849056603774</v>
      </c>
      <c r="E33" s="18">
        <v>8.6511627906976738</v>
      </c>
      <c r="F33" s="17">
        <v>70</v>
      </c>
      <c r="G33" s="18">
        <v>71.428571428571431</v>
      </c>
      <c r="H33" s="18">
        <v>90</v>
      </c>
      <c r="I33" s="19">
        <v>1875.4761904761904</v>
      </c>
    </row>
    <row r="34" spans="1:9" ht="13.5" thickBot="1" x14ac:dyDescent="0.3">
      <c r="A34" s="10" t="s">
        <v>27</v>
      </c>
      <c r="B34" s="21">
        <v>377</v>
      </c>
      <c r="C34" s="22">
        <v>93.368700265251988</v>
      </c>
      <c r="D34" s="22">
        <v>6.2633587786259541</v>
      </c>
      <c r="E34" s="22">
        <v>8.5747126436781613</v>
      </c>
      <c r="F34" s="21">
        <v>422</v>
      </c>
      <c r="G34" s="22">
        <v>74.407582938388629</v>
      </c>
      <c r="H34" s="22">
        <v>92.356687898089177</v>
      </c>
      <c r="I34" s="23">
        <v>1732.1400709219859</v>
      </c>
    </row>
    <row r="35" spans="1:9" ht="12.75" x14ac:dyDescent="0.25">
      <c r="C35" s="20"/>
      <c r="D35" s="20"/>
      <c r="E35" s="20"/>
      <c r="F35" s="20"/>
      <c r="G35" s="20"/>
      <c r="H35" s="20"/>
      <c r="I35" s="20"/>
    </row>
    <row r="36" spans="1:9" ht="12.75" x14ac:dyDescent="0.25">
      <c r="C36" s="20"/>
      <c r="D36" s="20"/>
      <c r="E36" s="20"/>
      <c r="F36" s="20"/>
      <c r="G36" s="20"/>
      <c r="H36" s="20"/>
      <c r="I36" s="20"/>
    </row>
  </sheetData>
  <mergeCells count="1">
    <mergeCell ref="B26:I26"/>
  </mergeCells>
  <pageMargins left="0.70866141732283472" right="0.31496062992125984" top="0.94488188976377963" bottom="0.94488188976377963" header="0.31496062992125984" footer="0.31496062992125984"/>
  <pageSetup paperSize="9" scale="66" orientation="landscape" r:id="rId1"/>
  <headerFooter scaleWithDoc="0">
    <oddHeader xml:space="preserve">&amp;L&amp;"-,Grassetto"&amp;22SEZIONE 5: RICERCA E TERZA MISSIONE&amp;R&amp;"-,Grassetto"&amp;24DICAM    </oddHeader>
    <oddFooter>&amp;LCruscotto strategico dipartimentale 2018 (MR)&amp;C62 di 69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4:G28"/>
  <sheetViews>
    <sheetView topLeftCell="A13" workbookViewId="0">
      <selection activeCell="D28" sqref="D28"/>
    </sheetView>
  </sheetViews>
  <sheetFormatPr defaultColWidth="8.85546875" defaultRowHeight="12.75" x14ac:dyDescent="0.2"/>
  <cols>
    <col min="1" max="1" width="40.140625" style="4" customWidth="1"/>
    <col min="2" max="16384" width="8.85546875" style="4"/>
  </cols>
  <sheetData>
    <row r="4" spans="1:5" ht="32.25" customHeight="1" x14ac:dyDescent="0.2"/>
    <row r="8" spans="1:5" ht="73.5" customHeight="1" x14ac:dyDescent="0.2"/>
    <row r="9" spans="1:5" ht="18" customHeight="1" x14ac:dyDescent="0.2">
      <c r="A9" s="26"/>
      <c r="B9" s="27">
        <v>2016</v>
      </c>
      <c r="C9" s="27">
        <v>2017</v>
      </c>
      <c r="D9" s="27">
        <v>2018</v>
      </c>
      <c r="E9" s="27">
        <v>2019</v>
      </c>
    </row>
    <row r="10" spans="1:5" s="30" customFormat="1" ht="18" customHeight="1" x14ac:dyDescent="0.25">
      <c r="A10" s="28" t="s">
        <v>37</v>
      </c>
      <c r="B10" s="29" t="s">
        <v>3</v>
      </c>
      <c r="C10" s="29" t="s">
        <v>3</v>
      </c>
      <c r="D10" s="29" t="s">
        <v>3</v>
      </c>
      <c r="E10" s="29" t="s">
        <v>3</v>
      </c>
    </row>
    <row r="11" spans="1:5" ht="18" customHeight="1" x14ac:dyDescent="0.2">
      <c r="A11" s="28" t="s">
        <v>38</v>
      </c>
      <c r="B11" s="29" t="s">
        <v>3</v>
      </c>
      <c r="C11" s="29" t="s">
        <v>3</v>
      </c>
      <c r="D11" s="29" t="s">
        <v>3</v>
      </c>
      <c r="E11" s="29" t="s">
        <v>3</v>
      </c>
    </row>
    <row r="12" spans="1:5" ht="18" customHeight="1" thickBot="1" x14ac:dyDescent="0.25">
      <c r="A12" s="31" t="s">
        <v>39</v>
      </c>
      <c r="B12" s="32" t="s">
        <v>3</v>
      </c>
      <c r="C12" s="32" t="s">
        <v>3</v>
      </c>
      <c r="D12" s="32" t="s">
        <v>3</v>
      </c>
      <c r="E12" s="32" t="s">
        <v>3</v>
      </c>
    </row>
    <row r="16" spans="1:5" ht="16.5" customHeight="1" x14ac:dyDescent="0.2"/>
    <row r="23" spans="1:7" ht="26.25" customHeight="1" x14ac:dyDescent="0.2"/>
    <row r="24" spans="1:7" ht="18" customHeight="1" x14ac:dyDescent="0.2">
      <c r="A24" s="33"/>
      <c r="B24" s="213" t="s">
        <v>4</v>
      </c>
      <c r="C24" s="213"/>
      <c r="D24" s="214"/>
      <c r="E24" s="213" t="s">
        <v>28</v>
      </c>
      <c r="F24" s="213"/>
      <c r="G24" s="213"/>
    </row>
    <row r="25" spans="1:7" ht="18" customHeight="1" x14ac:dyDescent="0.2">
      <c r="A25" s="34"/>
      <c r="B25" s="27">
        <v>2017</v>
      </c>
      <c r="C25" s="27">
        <v>2018</v>
      </c>
      <c r="D25" s="35">
        <v>2019</v>
      </c>
      <c r="E25" s="27">
        <v>2017</v>
      </c>
      <c r="F25" s="27">
        <v>2018</v>
      </c>
      <c r="G25" s="27">
        <v>2019</v>
      </c>
    </row>
    <row r="26" spans="1:7" ht="18" customHeight="1" x14ac:dyDescent="0.2">
      <c r="A26" s="36" t="s">
        <v>40</v>
      </c>
      <c r="B26" s="37">
        <v>453</v>
      </c>
      <c r="C26" s="37">
        <v>541</v>
      </c>
      <c r="D26" s="38">
        <v>542</v>
      </c>
      <c r="E26" s="39">
        <v>1258</v>
      </c>
      <c r="F26" s="37">
        <v>1302</v>
      </c>
      <c r="G26" s="37">
        <v>1403</v>
      </c>
    </row>
    <row r="27" spans="1:7" ht="18" customHeight="1" x14ac:dyDescent="0.2">
      <c r="A27" s="40" t="s">
        <v>41</v>
      </c>
      <c r="B27" s="41">
        <v>139</v>
      </c>
      <c r="C27" s="41">
        <v>142</v>
      </c>
      <c r="D27" s="42">
        <v>154</v>
      </c>
      <c r="E27" s="41">
        <v>544</v>
      </c>
      <c r="F27" s="41">
        <v>540</v>
      </c>
      <c r="G27" s="41">
        <v>567</v>
      </c>
    </row>
    <row r="28" spans="1:7" ht="18" customHeight="1" thickBot="1" x14ac:dyDescent="0.25">
      <c r="A28" s="43" t="s">
        <v>42</v>
      </c>
      <c r="B28" s="44">
        <v>3.2589928057553958</v>
      </c>
      <c r="C28" s="44">
        <v>3.8098591549295775</v>
      </c>
      <c r="D28" s="45">
        <v>3.5194805194805197</v>
      </c>
      <c r="E28" s="44">
        <v>2.3125</v>
      </c>
      <c r="F28" s="44">
        <v>2.411111111111111</v>
      </c>
      <c r="G28" s="44">
        <v>2.4744268077601412</v>
      </c>
    </row>
  </sheetData>
  <mergeCells count="2">
    <mergeCell ref="B24:D24"/>
    <mergeCell ref="E24:G24"/>
  </mergeCells>
  <pageMargins left="0.74803149606299213" right="0.74803149606299213" top="0.94488188976377963" bottom="0.94488188976377963" header="0.31496062992125984" footer="0.31496062992125984"/>
  <pageSetup paperSize="9" scale="95" orientation="landscape" r:id="rId1"/>
  <headerFooter>
    <oddHeader>&amp;L&amp;"-,Grassetto"&amp;22SEZIONE 1: PIANO STRATEGICO&amp;R&amp;"-,Grassetto"&amp;22DICAM</oddHeader>
    <oddFooter>&amp;LCruscotto strategico dipartimentale 2018 (MR)&amp;C30 di 69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2:I41"/>
  <sheetViews>
    <sheetView topLeftCell="A28" workbookViewId="0">
      <selection sqref="A1:XFD1048576"/>
    </sheetView>
  </sheetViews>
  <sheetFormatPr defaultColWidth="8.85546875" defaultRowHeight="12.75" x14ac:dyDescent="0.2"/>
  <cols>
    <col min="1" max="1" width="42.28515625" style="3" customWidth="1"/>
    <col min="2" max="3" width="12" style="4" customWidth="1"/>
    <col min="4" max="9" width="10.42578125" style="4" customWidth="1"/>
    <col min="10" max="16384" width="8.85546875" style="4"/>
  </cols>
  <sheetData>
    <row r="2" spans="1:8" s="30" customFormat="1" ht="33" customHeight="1" x14ac:dyDescent="0.25"/>
    <row r="3" spans="1:8" s="30" customFormat="1" x14ac:dyDescent="0.25"/>
    <row r="4" spans="1:8" s="30" customFormat="1" x14ac:dyDescent="0.25"/>
    <row r="6" spans="1:8" ht="44.25" customHeight="1" x14ac:dyDescent="0.2"/>
    <row r="7" spans="1:8" ht="18" customHeight="1" x14ac:dyDescent="0.2">
      <c r="A7" s="33"/>
      <c r="B7" s="213" t="s">
        <v>4</v>
      </c>
      <c r="C7" s="213"/>
      <c r="D7" s="214"/>
      <c r="E7" s="213" t="s">
        <v>28</v>
      </c>
      <c r="F7" s="213"/>
      <c r="G7" s="213"/>
    </row>
    <row r="8" spans="1:8" ht="18" customHeight="1" x14ac:dyDescent="0.2">
      <c r="A8" s="34"/>
      <c r="B8" s="27">
        <v>2016</v>
      </c>
      <c r="C8" s="27">
        <v>2017</v>
      </c>
      <c r="D8" s="35">
        <v>2018</v>
      </c>
      <c r="E8" s="27">
        <v>2016</v>
      </c>
      <c r="F8" s="27">
        <v>2017</v>
      </c>
      <c r="G8" s="27">
        <v>2018</v>
      </c>
    </row>
    <row r="9" spans="1:8" ht="18" customHeight="1" x14ac:dyDescent="0.2">
      <c r="A9" s="28" t="s">
        <v>43</v>
      </c>
      <c r="B9" s="37">
        <v>29</v>
      </c>
      <c r="C9" s="37">
        <v>35</v>
      </c>
      <c r="D9" s="38">
        <v>47</v>
      </c>
      <c r="E9" s="39">
        <v>191</v>
      </c>
      <c r="F9" s="37">
        <v>223</v>
      </c>
      <c r="G9" s="37">
        <v>288</v>
      </c>
    </row>
    <row r="10" spans="1:8" ht="18" customHeight="1" x14ac:dyDescent="0.2">
      <c r="A10" s="40" t="s">
        <v>44</v>
      </c>
      <c r="B10" s="41">
        <v>453</v>
      </c>
      <c r="C10" s="41">
        <v>541</v>
      </c>
      <c r="D10" s="42">
        <v>542</v>
      </c>
      <c r="E10" s="41">
        <v>1258</v>
      </c>
      <c r="F10" s="41">
        <v>1302</v>
      </c>
      <c r="G10" s="41">
        <v>1403</v>
      </c>
    </row>
    <row r="11" spans="1:8" ht="18" customHeight="1" thickBot="1" x14ac:dyDescent="0.25">
      <c r="A11" s="43" t="s">
        <v>45</v>
      </c>
      <c r="B11" s="44">
        <v>6.4017660044150109</v>
      </c>
      <c r="C11" s="44">
        <v>6.4695009242144179</v>
      </c>
      <c r="D11" s="45">
        <v>8.6715867158671589</v>
      </c>
      <c r="E11" s="44">
        <v>15.18282988871224</v>
      </c>
      <c r="F11" s="44">
        <v>17.127496159754223</v>
      </c>
      <c r="G11" s="44">
        <v>20.527441197434072</v>
      </c>
    </row>
    <row r="12" spans="1:8" ht="51.75" customHeight="1" x14ac:dyDescent="0.2">
      <c r="B12" s="3"/>
      <c r="C12" s="3"/>
      <c r="D12" s="3"/>
      <c r="E12" s="3"/>
      <c r="F12" s="3"/>
      <c r="G12" s="3"/>
      <c r="H12" s="3"/>
    </row>
    <row r="22" spans="1:9" ht="18" customHeight="1" x14ac:dyDescent="0.2">
      <c r="A22" s="33"/>
      <c r="B22" s="213" t="s">
        <v>4</v>
      </c>
      <c r="C22" s="213"/>
      <c r="D22" s="213"/>
      <c r="E22" s="214"/>
      <c r="F22" s="215" t="s">
        <v>28</v>
      </c>
      <c r="G22" s="215"/>
      <c r="H22" s="215"/>
      <c r="I22" s="215"/>
    </row>
    <row r="23" spans="1:9" ht="18" customHeight="1" x14ac:dyDescent="0.2">
      <c r="A23" s="46"/>
      <c r="B23" s="47">
        <v>2016</v>
      </c>
      <c r="C23" s="47">
        <v>2017</v>
      </c>
      <c r="D23" s="47">
        <v>2018</v>
      </c>
      <c r="E23" s="48">
        <v>2019</v>
      </c>
      <c r="F23" s="47">
        <v>2016</v>
      </c>
      <c r="G23" s="47">
        <v>2017</v>
      </c>
      <c r="H23" s="47">
        <v>2018</v>
      </c>
      <c r="I23" s="47">
        <v>2019</v>
      </c>
    </row>
    <row r="24" spans="1:9" ht="18" customHeight="1" x14ac:dyDescent="0.2">
      <c r="A24" s="28" t="s">
        <v>46</v>
      </c>
      <c r="B24" s="37">
        <v>52.3</v>
      </c>
      <c r="C24" s="37">
        <v>69.7</v>
      </c>
      <c r="D24" s="37">
        <v>38.700000000000003</v>
      </c>
      <c r="E24" s="38">
        <v>46.8</v>
      </c>
      <c r="F24" s="37">
        <v>208.03333333333333</v>
      </c>
      <c r="G24" s="37">
        <v>354.43333333333334</v>
      </c>
      <c r="H24" s="37">
        <v>215.7</v>
      </c>
      <c r="I24" s="37">
        <v>252.1</v>
      </c>
    </row>
    <row r="25" spans="1:9" ht="18" customHeight="1" x14ac:dyDescent="0.2">
      <c r="A25" s="28" t="s">
        <v>41</v>
      </c>
      <c r="B25" s="37">
        <v>145</v>
      </c>
      <c r="C25" s="37">
        <v>139</v>
      </c>
      <c r="D25" s="37">
        <v>142</v>
      </c>
      <c r="E25" s="38">
        <v>154</v>
      </c>
      <c r="F25" s="37">
        <v>557</v>
      </c>
      <c r="G25" s="37">
        <v>544</v>
      </c>
      <c r="H25" s="37">
        <v>540</v>
      </c>
      <c r="I25" s="37">
        <v>567</v>
      </c>
    </row>
    <row r="26" spans="1:9" ht="18" customHeight="1" x14ac:dyDescent="0.2">
      <c r="A26" s="49" t="s">
        <v>47</v>
      </c>
      <c r="B26" s="50">
        <v>0.36068965517241375</v>
      </c>
      <c r="C26" s="50">
        <v>0.50143884892086332</v>
      </c>
      <c r="D26" s="50">
        <v>0.27253521126760566</v>
      </c>
      <c r="E26" s="51">
        <v>0.30389610389610389</v>
      </c>
      <c r="F26" s="50">
        <v>0.3734889287851586</v>
      </c>
      <c r="G26" s="50">
        <v>0.651531862745098</v>
      </c>
      <c r="H26" s="50">
        <v>0.39944444444444444</v>
      </c>
      <c r="I26" s="50">
        <v>0.44462081128747794</v>
      </c>
    </row>
    <row r="27" spans="1:9" ht="18" customHeight="1" x14ac:dyDescent="0.2">
      <c r="A27" s="28" t="s">
        <v>48</v>
      </c>
      <c r="B27" s="37">
        <v>74.666666666666671</v>
      </c>
      <c r="C27" s="37">
        <v>39.56666666666667</v>
      </c>
      <c r="D27" s="37">
        <v>123.69999999999997</v>
      </c>
      <c r="E27" s="38">
        <v>210.03333333333333</v>
      </c>
      <c r="F27" s="37">
        <v>252.9</v>
      </c>
      <c r="G27" s="37">
        <v>229.13333333333333</v>
      </c>
      <c r="H27" s="37">
        <v>325.16666666666657</v>
      </c>
      <c r="I27" s="37">
        <v>508.73333333333335</v>
      </c>
    </row>
    <row r="28" spans="1:9" ht="18" customHeight="1" thickBot="1" x14ac:dyDescent="0.25">
      <c r="A28" s="43" t="s">
        <v>49</v>
      </c>
      <c r="B28" s="44">
        <v>0.51494252873563218</v>
      </c>
      <c r="C28" s="44">
        <v>0.28465227817745808</v>
      </c>
      <c r="D28" s="44">
        <v>0.87112676056338012</v>
      </c>
      <c r="E28" s="45">
        <v>1.3638528138528139</v>
      </c>
      <c r="F28" s="44">
        <v>0.45403949730700183</v>
      </c>
      <c r="G28" s="44">
        <v>0.42120098039215687</v>
      </c>
      <c r="H28" s="44">
        <v>0.6021604938271603</v>
      </c>
      <c r="I28" s="44">
        <v>0.89723691945914175</v>
      </c>
    </row>
    <row r="32" spans="1:9" s="30" customFormat="1" ht="33" customHeight="1" x14ac:dyDescent="0.25"/>
    <row r="33" spans="1:8" s="30" customFormat="1" x14ac:dyDescent="0.25"/>
    <row r="34" spans="1:8" s="30" customFormat="1" x14ac:dyDescent="0.25"/>
    <row r="36" spans="1:8" ht="17.25" customHeight="1" x14ac:dyDescent="0.2">
      <c r="A36" s="52"/>
      <c r="B36" s="53"/>
      <c r="C36" s="53"/>
    </row>
    <row r="37" spans="1:8" ht="18" customHeight="1" x14ac:dyDescent="0.2">
      <c r="A37" s="54"/>
      <c r="B37" s="55" t="s">
        <v>4</v>
      </c>
      <c r="C37" s="56" t="s">
        <v>28</v>
      </c>
    </row>
    <row r="38" spans="1:8" ht="18" customHeight="1" x14ac:dyDescent="0.2">
      <c r="A38" s="34"/>
      <c r="B38" s="57">
        <v>2019</v>
      </c>
      <c r="C38" s="27">
        <v>2019</v>
      </c>
    </row>
    <row r="39" spans="1:8" ht="18" customHeight="1" x14ac:dyDescent="0.2">
      <c r="A39" s="28" t="s">
        <v>50</v>
      </c>
      <c r="B39" s="58">
        <v>9.6385542168674707E-3</v>
      </c>
      <c r="C39" s="59">
        <v>2.71243398943831E-2</v>
      </c>
    </row>
    <row r="40" spans="1:8" ht="18" customHeight="1" thickBot="1" x14ac:dyDescent="0.25">
      <c r="A40" s="60" t="s">
        <v>51</v>
      </c>
      <c r="B40" s="61">
        <v>1.2048192771084338E-2</v>
      </c>
      <c r="C40" s="62">
        <v>5.7129140662506003E-2</v>
      </c>
    </row>
    <row r="41" spans="1:8" x14ac:dyDescent="0.2">
      <c r="B41" s="3"/>
      <c r="C41" s="3"/>
      <c r="D41" s="3"/>
      <c r="E41" s="3"/>
      <c r="F41" s="3"/>
      <c r="G41" s="3"/>
      <c r="H41" s="3"/>
    </row>
  </sheetData>
  <mergeCells count="4">
    <mergeCell ref="B7:D7"/>
    <mergeCell ref="E7:G7"/>
    <mergeCell ref="B22:E22"/>
    <mergeCell ref="F22:I22"/>
  </mergeCells>
  <pageMargins left="0.70866141732283472" right="0.31496062992125984" top="0.94488188976377963" bottom="0.94488188976377963" header="0.31496062992125984" footer="0.31496062992125984"/>
  <pageSetup paperSize="9" scale="68" orientation="landscape" r:id="rId1"/>
  <headerFooter scaleWithDoc="0">
    <oddHeader xml:space="preserve">&amp;L&amp;"-,Grassetto"&amp;22SEZIONE 1: PIANO STRATEGICO&amp;R&amp;"-,Grassetto"&amp;24DICAM    </oddHeader>
    <oddFooter>&amp;LCruscotto strategico dipartimentale 2018 (MR)&amp;C31 di 69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emplice" ma:contentTypeID="0x01010026F95ABEE58B4EE393AD69ACD38038A0007F3A0B8C1A4D2646B693E0F94DB3FAF5" ma:contentTypeVersion="0" ma:contentTypeDescription="Documento con Autore, Stato ed Abstract" ma:contentTypeScope="" ma:versionID="487415ca8f696699cd12baf179870384">
  <xsd:schema xmlns:xsd="http://www.w3.org/2001/XMLSchema" xmlns:xs="http://www.w3.org/2001/XMLSchema" xmlns:p="http://schemas.microsoft.com/office/2006/metadata/properties" xmlns:ns2="24f7f44a-b336-42f9-a2e3-ff980e357909" xmlns:ns3="B5EA22FC-7B44-4971-8C08-B11BB36F5CB5" targetNamespace="http://schemas.microsoft.com/office/2006/metadata/properties" ma:root="true" ma:fieldsID="0e068817d9bf17c12edfb5d3f68a978d" ns2:_="" ns3:_="">
    <xsd:import namespace="24f7f44a-b336-42f9-a2e3-ff980e357909"/>
    <xsd:import namespace="B5EA22FC-7B44-4971-8C08-B11BB36F5CB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utoreDoc" minOccurs="0"/>
                <xsd:element ref="ns3:Abstract" minOccurs="0"/>
                <xsd:element ref="ns3:StatoDo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7f44a-b336-42f9-a2e3-ff980e3579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A22FC-7B44-4971-8C08-B11BB36F5CB5" elementFormDefault="qualified">
    <xsd:import namespace="http://schemas.microsoft.com/office/2006/documentManagement/types"/>
    <xsd:import namespace="http://schemas.microsoft.com/office/infopath/2007/PartnerControls"/>
    <xsd:element name="AutoreDoc" ma:index="13" nillable="true" ma:displayName="Autore" ma:description="Inserire il nome dell'autore nella forma 'Cognome Nome'.&#10;Nel caso di più autori, separare ognuno con il ';'. Se gli autori sono più di tre, scrivere i primi tre e poi 'et al.'. Se il documento è stato genericamente redatto da una struttura (area, settore, ufficio...), inserire il nome della struttura. Per leggi, statuti e normativa in genere inserire 'Italia', 'Roma', 'UE'... Se non si conosce il nome dell'autore, inserire la fonte." ma:internalName="AutoreDoc">
      <xsd:simpleType>
        <xsd:restriction base="dms:Text">
          <xsd:maxLength value="255"/>
        </xsd:restriction>
      </xsd:simpleType>
    </xsd:element>
    <xsd:element name="Abstract" ma:index="14" nillable="true" ma:displayName="Abstract" ma:description="N.B. Si consiglia di non scrivere più di 5 righe." ma:internalName="Abstract">
      <xsd:simpleType>
        <xsd:restriction base="dms:Note"/>
      </xsd:simpleType>
    </xsd:element>
    <xsd:element name="StatoDoc" ma:index="15" nillable="true" ma:displayName="Stato" ma:description="" ma:format="Dropdown" ma:internalName="StatoDoc">
      <xsd:simpleType>
        <xsd:restriction base="dms:Choice">
          <xsd:enumeration value="Bozza"/>
          <xsd:enumeration value="Definitiv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oDoc xmlns="B5EA22FC-7B44-4971-8C08-B11BB36F5CB5">Definitivo</StatoDoc>
    <AutoreDoc xmlns="B5EA22FC-7B44-4971-8C08-B11BB36F5CB5" xsi:nil="true"/>
    <Abstract xmlns="B5EA22FC-7B44-4971-8C08-B11BB36F5CB5" xsi:nil="true"/>
    <_dlc_DocId xmlns="24f7f44a-b336-42f9-a2e3-ff980e357909">4E6U5HWAYCCP-800880390-588</_dlc_DocId>
    <_dlc_DocIdUrl xmlns="24f7f44a-b336-42f9-a2e3-ff980e357909">
      <Url>https://svc.unibo.it/dipartimenti/DSG/Consiglio/_layouts/15/DocIdRedir.aspx?ID=4E6U5HWAYCCP-800880390-588</Url>
      <Description>4E6U5HWAYCCP-800880390-588</Description>
    </_dlc_DocIdUrl>
  </documentManagement>
</p:properties>
</file>

<file path=customXml/itemProps1.xml><?xml version="1.0" encoding="utf-8"?>
<ds:datastoreItem xmlns:ds="http://schemas.openxmlformats.org/officeDocument/2006/customXml" ds:itemID="{78C218CE-D335-4262-83C6-5E6EEFEEE9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3AEC6C-7A20-4490-9981-61EFF04124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9F394E-9896-4397-A092-007620472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f7f44a-b336-42f9-a2e3-ff980e357909"/>
    <ds:schemaRef ds:uri="B5EA22FC-7B44-4971-8C08-B11BB36F5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22C059-4306-48FE-BE98-7D31802E550B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B5EA22FC-7B44-4971-8C08-B11BB36F5CB5"/>
    <ds:schemaRef ds:uri="http://schemas.openxmlformats.org/package/2006/metadata/core-properties"/>
    <ds:schemaRef ds:uri="http://purl.org/dc/dcmitype/"/>
    <ds:schemaRef ds:uri="24f7f44a-b336-42f9-a2e3-ff980e357909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50</vt:i4>
      </vt:variant>
    </vt:vector>
  </HeadingPairs>
  <TitlesOfParts>
    <vt:vector size="56" baseType="lpstr">
      <vt:lpstr>Allegato 01 Riesame DSG</vt:lpstr>
      <vt:lpstr>rendicont ob e ind PST</vt:lpstr>
      <vt:lpstr>PSTRAT_DATA</vt:lpstr>
      <vt:lpstr>DOTTORATO</vt:lpstr>
      <vt:lpstr>exR.08a &amp; SUA.02</vt:lpstr>
      <vt:lpstr>SUA.07-SUA.13-PQ.01</vt:lpstr>
      <vt:lpstr>'Allegato 01 Riesame DSG'!_ftnref1</vt:lpstr>
      <vt:lpstr>'Allegato 01 Riesame DSG'!_ftnref2</vt:lpstr>
      <vt:lpstr>gfxF02</vt:lpstr>
      <vt:lpstr>gfxF03</vt:lpstr>
      <vt:lpstr>gfxF04</vt:lpstr>
      <vt:lpstr>gfxF05</vt:lpstr>
      <vt:lpstr>gfxF07</vt:lpstr>
      <vt:lpstr>gfxF09</vt:lpstr>
      <vt:lpstr>gfxF10</vt:lpstr>
      <vt:lpstr>gfxF11</vt:lpstr>
      <vt:lpstr>gfxF12</vt:lpstr>
      <vt:lpstr>gfxF13</vt:lpstr>
      <vt:lpstr>gfxF14</vt:lpstr>
      <vt:lpstr>gfxF15</vt:lpstr>
      <vt:lpstr>gfxF19</vt:lpstr>
      <vt:lpstr>gfxF22</vt:lpstr>
      <vt:lpstr>gfxR01</vt:lpstr>
      <vt:lpstr>PSTRAT_DATA!gfxR02</vt:lpstr>
      <vt:lpstr>gfxR03</vt:lpstr>
      <vt:lpstr>gfxR05</vt:lpstr>
      <vt:lpstr>gfxR06</vt:lpstr>
      <vt:lpstr>gfxR07</vt:lpstr>
      <vt:lpstr>PSTRAT_DATA!gfxR09</vt:lpstr>
      <vt:lpstr>gfxR12</vt:lpstr>
      <vt:lpstr>gfxT01</vt:lpstr>
      <vt:lpstr>gfxT03</vt:lpstr>
      <vt:lpstr>PSTRAT_DATA!minitabR04</vt:lpstr>
      <vt:lpstr>tab5.4.1</vt:lpstr>
      <vt:lpstr>tab5.4.2</vt:lpstr>
      <vt:lpstr>PSTRAT_DATA!tabF03</vt:lpstr>
      <vt:lpstr>PSTRAT_DATA!tabF04</vt:lpstr>
      <vt:lpstr>PSTRAT_DATA!tabF05</vt:lpstr>
      <vt:lpstr>PSTRAT_DATA!tabF07</vt:lpstr>
      <vt:lpstr>PSTRAT_DATA!tabF09</vt:lpstr>
      <vt:lpstr>PSTRAT_DATA!tabF10</vt:lpstr>
      <vt:lpstr>PSTRAT_DATA!tabF12</vt:lpstr>
      <vt:lpstr>PSTRAT_DATA!tabF13</vt:lpstr>
      <vt:lpstr>PSTRAT_DATA!tabF22</vt:lpstr>
      <vt:lpstr>tabPQ01</vt:lpstr>
      <vt:lpstr>PSTRAT_DATA!tabR01</vt:lpstr>
      <vt:lpstr>PSTRAT_DATA!tabR03</vt:lpstr>
      <vt:lpstr>tabR04</vt:lpstr>
      <vt:lpstr>PSTRAT_DATA!tabR05</vt:lpstr>
      <vt:lpstr>tabR08a</vt:lpstr>
      <vt:lpstr>tabR12</vt:lpstr>
      <vt:lpstr>tabSUA02</vt:lpstr>
      <vt:lpstr>tabSUA07</vt:lpstr>
      <vt:lpstr>tabSUA13</vt:lpstr>
      <vt:lpstr>PSTRAT_DATA!tabT01</vt:lpstr>
      <vt:lpstr>PSTRAT_DATA!tabT03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Francesca</dc:creator>
  <cp:lastModifiedBy>Antonietta Corea</cp:lastModifiedBy>
  <cp:lastPrinted>2022-05-11T14:35:18Z</cp:lastPrinted>
  <dcterms:created xsi:type="dcterms:W3CDTF">2015-06-05T18:19:34Z</dcterms:created>
  <dcterms:modified xsi:type="dcterms:W3CDTF">2022-12-01T11:34:24Z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0x01010026F95ABEE58B4EE393AD69ACD38038A0007F3A0B8C1A4D2646B693E0F94DB3FAF5</vt:lpwstr>
  </property>
  <property fmtid="{D5CDD505-2E9C-101B-9397-08002B2CF9AE}" pid="3" name="_dlc_DocIdItemGuid">
    <vt:lpwstr>28bc4d62-0135-4511-8a5d-e701131ca79e</vt:lpwstr>
  </property>
</Properties>
</file>